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320" windowHeight="8130" activeTab="1"/>
  </bookViews>
  <sheets>
    <sheet name="Dossiers refusés" sheetId="6" r:id="rId1"/>
    <sheet name="Acceptés" sheetId="4" r:id="rId2"/>
  </sheets>
  <definedNames>
    <definedName name="_xlnm.Print_Area" localSheetId="1">Acceptés!$A$1:$O$62</definedName>
    <definedName name="_xlnm.Print_Area" localSheetId="0">'Dossiers refusés'!$A$1:$L$59</definedName>
  </definedNames>
  <calcPr calcId="124519"/>
</workbook>
</file>

<file path=xl/calcChain.xml><?xml version="1.0" encoding="utf-8"?>
<calcChain xmlns="http://schemas.openxmlformats.org/spreadsheetml/2006/main">
  <c r="F46" i="6"/>
  <c r="G43" i="4"/>
  <c r="I43" s="1"/>
  <c r="K43" s="1"/>
  <c r="G53"/>
  <c r="I53" s="1"/>
  <c r="K53" s="1"/>
  <c r="G49"/>
  <c r="I49" s="1"/>
  <c r="K49" s="1"/>
  <c r="G40"/>
  <c r="I40" s="1"/>
  <c r="K40" s="1"/>
  <c r="G48" i="6"/>
  <c r="G47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3"/>
  <c r="G22"/>
  <c r="G20"/>
  <c r="G19"/>
  <c r="G18"/>
  <c r="G17"/>
  <c r="G16"/>
  <c r="G15"/>
  <c r="G14"/>
  <c r="G13"/>
  <c r="G11"/>
  <c r="G26" i="4" l="1"/>
  <c r="I26" s="1"/>
  <c r="K26" s="1"/>
  <c r="G24"/>
  <c r="I24" s="1"/>
  <c r="K24" s="1"/>
  <c r="G46"/>
  <c r="I46" s="1"/>
  <c r="K46" s="1"/>
  <c r="G45"/>
  <c r="I45" s="1"/>
  <c r="K45" s="1"/>
  <c r="G37"/>
  <c r="I37" s="1"/>
  <c r="K37" s="1"/>
  <c r="G39"/>
  <c r="I39" s="1"/>
  <c r="K39" s="1"/>
  <c r="G48"/>
  <c r="I48" s="1"/>
  <c r="K48" s="1"/>
  <c r="G38"/>
  <c r="I38" s="1"/>
  <c r="K38" s="1"/>
  <c r="G32"/>
  <c r="G51"/>
  <c r="I51" s="1"/>
  <c r="K51" s="1"/>
  <c r="G31"/>
  <c r="I31" s="1"/>
  <c r="K31" s="1"/>
  <c r="G41"/>
  <c r="I41" s="1"/>
  <c r="K41" s="1"/>
  <c r="G29"/>
  <c r="I29" s="1"/>
  <c r="K29" s="1"/>
  <c r="G28"/>
  <c r="I28" s="1"/>
  <c r="K28" s="1"/>
  <c r="G44"/>
  <c r="I44" s="1"/>
  <c r="K44" s="1"/>
  <c r="G36"/>
  <c r="I36" s="1"/>
  <c r="K36" s="1"/>
  <c r="I15"/>
  <c r="K15" s="1"/>
  <c r="G14"/>
  <c r="I14" s="1"/>
  <c r="K14" s="1"/>
  <c r="G17"/>
  <c r="I17" s="1"/>
  <c r="K17" s="1"/>
  <c r="G22"/>
  <c r="I22" s="1"/>
  <c r="K22" s="1"/>
  <c r="G47"/>
  <c r="I47" s="1"/>
  <c r="K47" s="1"/>
  <c r="G21"/>
  <c r="I21" s="1"/>
  <c r="K21" s="1"/>
  <c r="G27"/>
  <c r="I27" s="1"/>
  <c r="K27" s="1"/>
  <c r="G16"/>
  <c r="I16" s="1"/>
  <c r="K16" s="1"/>
  <c r="G50"/>
  <c r="I50" s="1"/>
  <c r="K50" s="1"/>
  <c r="G52"/>
  <c r="I52" s="1"/>
  <c r="K52" s="1"/>
  <c r="G30"/>
  <c r="I30" s="1"/>
  <c r="K30" s="1"/>
  <c r="G34"/>
  <c r="I34" s="1"/>
  <c r="K34" s="1"/>
  <c r="G19"/>
  <c r="I19" s="1"/>
  <c r="K19" s="1"/>
  <c r="G20"/>
  <c r="I20" s="1"/>
  <c r="K20" s="1"/>
  <c r="G33"/>
  <c r="I33" s="1"/>
  <c r="K33" s="1"/>
  <c r="G25"/>
  <c r="I25" s="1"/>
  <c r="K25" s="1"/>
  <c r="G42"/>
  <c r="I42" s="1"/>
  <c r="K42" s="1"/>
  <c r="G18"/>
  <c r="I18" s="1"/>
  <c r="K18" s="1"/>
  <c r="G23"/>
  <c r="I23" s="1"/>
  <c r="K23" s="1"/>
  <c r="G35"/>
  <c r="I35" s="1"/>
  <c r="K35" s="1"/>
  <c r="I32" l="1"/>
  <c r="K32" s="1"/>
  <c r="M20"/>
  <c r="M24"/>
  <c r="M27"/>
  <c r="M14"/>
  <c r="M25"/>
  <c r="M26"/>
  <c r="M15"/>
  <c r="M18"/>
</calcChain>
</file>

<file path=xl/sharedStrings.xml><?xml version="1.0" encoding="utf-8"?>
<sst xmlns="http://schemas.openxmlformats.org/spreadsheetml/2006/main" count="434" uniqueCount="189">
  <si>
    <t>Nom</t>
  </si>
  <si>
    <t>M1</t>
  </si>
  <si>
    <t>M2</t>
  </si>
  <si>
    <t>α</t>
  </si>
  <si>
    <t>A</t>
  </si>
  <si>
    <t>β</t>
  </si>
  <si>
    <t>Observation</t>
  </si>
  <si>
    <t>Rima</t>
  </si>
  <si>
    <t>Imed</t>
  </si>
  <si>
    <t>Meriem</t>
  </si>
  <si>
    <t>Accepté</t>
  </si>
  <si>
    <t>Prénoms</t>
  </si>
  <si>
    <t>Moy classem</t>
  </si>
  <si>
    <t>Lamia</t>
  </si>
  <si>
    <t>Chaima</t>
  </si>
  <si>
    <t>Nouzha</t>
  </si>
  <si>
    <t>Khelafi</t>
  </si>
  <si>
    <t>Asma</t>
  </si>
  <si>
    <t>Ahlem</t>
  </si>
  <si>
    <t>Grini</t>
  </si>
  <si>
    <t>Halima</t>
  </si>
  <si>
    <t>Mohamed</t>
  </si>
  <si>
    <t>Amel</t>
  </si>
  <si>
    <t>Mouna</t>
  </si>
  <si>
    <t>non conforme</t>
  </si>
  <si>
    <t>moy curs</t>
  </si>
  <si>
    <t>Refusé</t>
  </si>
  <si>
    <t>Aicha</t>
  </si>
  <si>
    <t>Souk Ahras</t>
  </si>
  <si>
    <t>Batna</t>
  </si>
  <si>
    <t>N°</t>
  </si>
  <si>
    <t>Univ</t>
  </si>
  <si>
    <t>Moy Finale</t>
  </si>
  <si>
    <t>Ouargla</t>
  </si>
  <si>
    <t xml:space="preserve">Yahiaoui </t>
  </si>
  <si>
    <t xml:space="preserve">Bouali </t>
  </si>
  <si>
    <t>Khenchela</t>
  </si>
  <si>
    <t>Chlef</t>
  </si>
  <si>
    <t xml:space="preserve">Belmehboul </t>
  </si>
  <si>
    <t>Mila</t>
  </si>
  <si>
    <t xml:space="preserve">Fouial </t>
  </si>
  <si>
    <t>Latreche</t>
  </si>
  <si>
    <t>Amina</t>
  </si>
  <si>
    <t>Setif</t>
  </si>
  <si>
    <t>Slimani</t>
  </si>
  <si>
    <t>Myassa</t>
  </si>
  <si>
    <t>Tizi Ouzou</t>
  </si>
  <si>
    <t>Thilelli</t>
  </si>
  <si>
    <t>Lalaouna</t>
  </si>
  <si>
    <t>Mahyiddine</t>
  </si>
  <si>
    <t>Benchadi</t>
  </si>
  <si>
    <t>Abla</t>
  </si>
  <si>
    <t>Lounansa</t>
  </si>
  <si>
    <t>Toufik</t>
  </si>
  <si>
    <t>Hedjaz</t>
  </si>
  <si>
    <t>Kenza</t>
  </si>
  <si>
    <t>Imen</t>
  </si>
  <si>
    <t>Sabrina</t>
  </si>
  <si>
    <t>Fatima Zohra</t>
  </si>
  <si>
    <t>Sabeg</t>
  </si>
  <si>
    <t>Mokhtari</t>
  </si>
  <si>
    <t>Latifa</t>
  </si>
  <si>
    <t>Guechi</t>
  </si>
  <si>
    <t>Narimene Ouafa</t>
  </si>
  <si>
    <t>Remoune</t>
  </si>
  <si>
    <t>Khadidja</t>
  </si>
  <si>
    <t>Ben mansour</t>
  </si>
  <si>
    <t>Bacha</t>
  </si>
  <si>
    <t>Ababsia</t>
  </si>
  <si>
    <t>Nouri</t>
  </si>
  <si>
    <t>Khouloud</t>
  </si>
  <si>
    <t>Harrath</t>
  </si>
  <si>
    <t>Guelma</t>
  </si>
  <si>
    <t>Hourya</t>
  </si>
  <si>
    <t>Kahia</t>
  </si>
  <si>
    <t>Bordj Bou Aréridj</t>
  </si>
  <si>
    <t>Allioui</t>
  </si>
  <si>
    <t>Amira</t>
  </si>
  <si>
    <t>Zaboub</t>
  </si>
  <si>
    <t>Khellaf</t>
  </si>
  <si>
    <t>Moufida</t>
  </si>
  <si>
    <t>Mkideche</t>
  </si>
  <si>
    <t>Khawla</t>
  </si>
  <si>
    <t>Chohra</t>
  </si>
  <si>
    <t>Moumeni</t>
  </si>
  <si>
    <t>Houda</t>
  </si>
  <si>
    <t>Skikda</t>
  </si>
  <si>
    <t>Mazroua</t>
  </si>
  <si>
    <t>Biskra</t>
  </si>
  <si>
    <t>Boulfoul</t>
  </si>
  <si>
    <t>Annaba</t>
  </si>
  <si>
    <t xml:space="preserve">Abboudi </t>
  </si>
  <si>
    <t>Imad</t>
  </si>
  <si>
    <t>Jijel</t>
  </si>
  <si>
    <t>Zakaria</t>
  </si>
  <si>
    <t>Yacine</t>
  </si>
  <si>
    <t>M'sila</t>
  </si>
  <si>
    <t>Bahri</t>
  </si>
  <si>
    <t>Selma</t>
  </si>
  <si>
    <t>Constantine</t>
  </si>
  <si>
    <t>Merabet</t>
  </si>
  <si>
    <t>Med Abdeljallil</t>
  </si>
  <si>
    <t>Tiaret</t>
  </si>
  <si>
    <t>Chaker</t>
  </si>
  <si>
    <t>Fodhil</t>
  </si>
  <si>
    <t>HAMADOUCHE</t>
  </si>
  <si>
    <t>LATTAFI</t>
  </si>
  <si>
    <t>Oussama</t>
  </si>
  <si>
    <t>SEBIHI</t>
  </si>
  <si>
    <t>Zineb</t>
  </si>
  <si>
    <t>HANNACHI</t>
  </si>
  <si>
    <t>Manel</t>
  </si>
  <si>
    <t>FERKHI</t>
  </si>
  <si>
    <t>BOUSSEBOUA</t>
  </si>
  <si>
    <t>Khaoula</t>
  </si>
  <si>
    <t>BELHIOUANI</t>
  </si>
  <si>
    <t>Hadjer</t>
  </si>
  <si>
    <t>ALATOU</t>
  </si>
  <si>
    <t>Hana</t>
  </si>
  <si>
    <t>KEDDARI</t>
  </si>
  <si>
    <t>Dounia</t>
  </si>
  <si>
    <t>BOUGUEBINA</t>
  </si>
  <si>
    <t>SADALI</t>
  </si>
  <si>
    <t>BELKHODJA</t>
  </si>
  <si>
    <t>Boubaker</t>
  </si>
  <si>
    <t>BENNACEUR</t>
  </si>
  <si>
    <t>Hemza</t>
  </si>
  <si>
    <t>SALHI</t>
  </si>
  <si>
    <t>Keltoum</t>
  </si>
  <si>
    <t>BENDAHMANE</t>
  </si>
  <si>
    <t>LYNA</t>
  </si>
  <si>
    <t>BENDJEBBAR</t>
  </si>
  <si>
    <t>M'hamed</t>
  </si>
  <si>
    <t>BENAYACHE</t>
  </si>
  <si>
    <t>Yasmine</t>
  </si>
  <si>
    <t>BOUZENZANA</t>
  </si>
  <si>
    <t>MERNIZ</t>
  </si>
  <si>
    <t xml:space="preserve">BOURAS </t>
  </si>
  <si>
    <t>Aimen</t>
  </si>
  <si>
    <t>BOUKELIA</t>
  </si>
  <si>
    <t>BOUABDELLAH</t>
  </si>
  <si>
    <t>Lamis</t>
  </si>
  <si>
    <t>BOUNEGAB</t>
  </si>
  <si>
    <t>Hafsa</t>
  </si>
  <si>
    <t>BOURENANE</t>
  </si>
  <si>
    <t>BENGUIBA</t>
  </si>
  <si>
    <t xml:space="preserve">RADJA </t>
  </si>
  <si>
    <t>Rim</t>
  </si>
  <si>
    <t>M'Sila</t>
  </si>
  <si>
    <t>LEBAILI</t>
  </si>
  <si>
    <t>DEBIH</t>
  </si>
  <si>
    <t>SALMI</t>
  </si>
  <si>
    <t>ZAHIR</t>
  </si>
  <si>
    <t>LOUAREM</t>
  </si>
  <si>
    <t>Ingénieur</t>
  </si>
  <si>
    <t>Motif</t>
  </si>
  <si>
    <t xml:space="preserve">Moyenne insuffisante </t>
  </si>
  <si>
    <t xml:space="preserve">Université des Frères Mentouri Constantine 1    </t>
  </si>
  <si>
    <t>Faculté des Sciences de la Nature et de la Vie</t>
  </si>
  <si>
    <t>Département de Biologie et Ecologie Végétale</t>
  </si>
  <si>
    <t>Domaine : Sciences de la Nature et de la Vie</t>
  </si>
  <si>
    <t>Spécialité: Ecologie et Environnement</t>
  </si>
  <si>
    <t>Filière: Sciences Biologiques</t>
  </si>
  <si>
    <t>Intitulé du doctorat : Pollution, Ecotoxicologie et Biomonitoring</t>
  </si>
  <si>
    <t>Dr.HDR. Afri-Mehennaoui Fatima Zohra</t>
  </si>
  <si>
    <t>Dr.HDR. Sahli Leila</t>
  </si>
  <si>
    <t>Pr. Mechakra Aicha</t>
  </si>
  <si>
    <t>Pr. Baka Mbarek</t>
  </si>
  <si>
    <t xml:space="preserve"> DELIBERATION DE LA COMMISSION D'ETUDE ET D'EVALUATION DES DOSSIERS DE CANDIDATURE</t>
  </si>
  <si>
    <t>Liste des candidats non retenus</t>
  </si>
  <si>
    <t>Chef de département</t>
  </si>
  <si>
    <t xml:space="preserve">Dr.HDR. Afri-Mehennaoui </t>
  </si>
  <si>
    <t>Membres de la commission:</t>
  </si>
  <si>
    <t>Chef de Département</t>
  </si>
  <si>
    <t>MOHAMADI</t>
  </si>
  <si>
    <t>ZAAFOUR</t>
  </si>
  <si>
    <t>DIAIBIA</t>
  </si>
  <si>
    <t>BOUCHEMA</t>
  </si>
  <si>
    <t>KEDJOUTI</t>
  </si>
  <si>
    <t>BOUTELDJA</t>
  </si>
  <si>
    <t>BOUGHALIM</t>
  </si>
  <si>
    <t>AIT OUAKLI</t>
  </si>
  <si>
    <t>ALLAG</t>
  </si>
  <si>
    <t>LAIDOUDI</t>
  </si>
  <si>
    <t xml:space="preserve">Dr.HDR. SAhli Leila     </t>
  </si>
  <si>
    <t>Prof : Mechakra Aicha</t>
  </si>
  <si>
    <t>Prof : Baka Mbarek</t>
  </si>
  <si>
    <t>Constantine le  30 Septembre 2015</t>
  </si>
  <si>
    <t>Liste et classement des condidats retenus (Après recours)</t>
  </si>
</sst>
</file>

<file path=xl/styles.xml><?xml version="1.0" encoding="utf-8"?>
<styleSheet xmlns="http://schemas.openxmlformats.org/spreadsheetml/2006/main">
  <numFmts count="4">
    <numFmt numFmtId="164" formatCode="00.00"/>
    <numFmt numFmtId="165" formatCode="0.000"/>
    <numFmt numFmtId="166" formatCode="0.0"/>
    <numFmt numFmtId="167" formatCode="00.000"/>
  </numFmts>
  <fonts count="2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i/>
      <u/>
      <sz val="18"/>
      <color theme="1"/>
      <name val="Arial"/>
      <family val="2"/>
    </font>
    <font>
      <sz val="18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4"/>
      <color theme="1"/>
      <name val="Calibri"/>
      <family val="2"/>
      <scheme val="minor"/>
    </font>
    <font>
      <sz val="22"/>
      <color theme="1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b/>
      <i/>
      <u/>
      <sz val="24"/>
      <color theme="1"/>
      <name val="Arial"/>
      <family val="2"/>
    </font>
    <font>
      <sz val="24"/>
      <name val="Calibri"/>
      <family val="2"/>
      <scheme val="minor"/>
    </font>
    <font>
      <sz val="26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sz val="2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0" fillId="0" borderId="0" xfId="0" applyFill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Font="1" applyFill="1"/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/>
    <xf numFmtId="0" fontId="12" fillId="0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64" fontId="1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0" borderId="0" xfId="0" applyFont="1" applyFill="1"/>
    <xf numFmtId="0" fontId="20" fillId="0" borderId="0" xfId="0" applyFont="1"/>
    <xf numFmtId="0" fontId="19" fillId="0" borderId="1" xfId="0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center" vertical="center"/>
    </xf>
    <xf numFmtId="164" fontId="11" fillId="0" borderId="0" xfId="0" applyNumberFormat="1" applyFont="1" applyFill="1" applyAlignment="1">
      <alignment horizontal="center" vertical="center"/>
    </xf>
    <xf numFmtId="166" fontId="0" fillId="0" borderId="0" xfId="0" applyNumberFormat="1" applyFont="1"/>
    <xf numFmtId="166" fontId="0" fillId="0" borderId="0" xfId="0" applyNumberFormat="1"/>
    <xf numFmtId="166" fontId="5" fillId="0" borderId="0" xfId="0" applyNumberFormat="1" applyFont="1"/>
    <xf numFmtId="166" fontId="8" fillId="0" borderId="0" xfId="0" applyNumberFormat="1" applyFont="1"/>
    <xf numFmtId="166" fontId="6" fillId="0" borderId="0" xfId="0" applyNumberFormat="1" applyFont="1" applyFill="1"/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0" fillId="0" borderId="0" xfId="0" applyNumberFormat="1" applyFill="1"/>
    <xf numFmtId="2" fontId="3" fillId="0" borderId="0" xfId="0" applyNumberFormat="1" applyFont="1"/>
    <xf numFmtId="2" fontId="0" fillId="0" borderId="0" xfId="0" applyNumberFormat="1"/>
    <xf numFmtId="2" fontId="5" fillId="0" borderId="0" xfId="0" applyNumberFormat="1" applyFont="1"/>
    <xf numFmtId="2" fontId="8" fillId="0" borderId="0" xfId="0" applyNumberFormat="1" applyFont="1"/>
    <xf numFmtId="2" fontId="6" fillId="0" borderId="0" xfId="0" applyNumberFormat="1" applyFont="1" applyFill="1"/>
    <xf numFmtId="2" fontId="9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0" fontId="20" fillId="0" borderId="0" xfId="0" applyFont="1" applyFill="1" applyBorder="1" applyAlignment="1">
      <alignment horizontal="center"/>
    </xf>
    <xf numFmtId="16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9" fillId="0" borderId="1" xfId="0" applyFont="1" applyFill="1" applyBorder="1"/>
    <xf numFmtId="0" fontId="19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9" fillId="0" borderId="1" xfId="0" applyFont="1" applyBorder="1"/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164" fontId="19" fillId="0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22" fillId="0" borderId="0" xfId="0" applyFont="1"/>
    <xf numFmtId="0" fontId="22" fillId="0" borderId="0" xfId="0" applyFont="1" applyFill="1"/>
    <xf numFmtId="2" fontId="22" fillId="0" borderId="0" xfId="0" applyNumberFormat="1" applyFont="1" applyFill="1"/>
    <xf numFmtId="166" fontId="22" fillId="0" borderId="0" xfId="0" applyNumberFormat="1" applyFont="1" applyFill="1"/>
    <xf numFmtId="0" fontId="23" fillId="0" borderId="0" xfId="0" applyFont="1"/>
    <xf numFmtId="2" fontId="23" fillId="0" borderId="0" xfId="0" applyNumberFormat="1" applyFont="1" applyFill="1"/>
    <xf numFmtId="0" fontId="23" fillId="0" borderId="0" xfId="0" applyFont="1" applyFill="1"/>
    <xf numFmtId="166" fontId="23" fillId="0" borderId="0" xfId="0" applyNumberFormat="1" applyFont="1" applyFill="1"/>
    <xf numFmtId="0" fontId="24" fillId="0" borderId="0" xfId="0" applyFont="1"/>
    <xf numFmtId="2" fontId="24" fillId="0" borderId="0" xfId="0" applyNumberFormat="1" applyFont="1" applyFill="1"/>
    <xf numFmtId="0" fontId="24" fillId="0" borderId="0" xfId="0" applyFont="1" applyFill="1"/>
    <xf numFmtId="166" fontId="24" fillId="0" borderId="0" xfId="0" applyNumberFormat="1" applyFont="1" applyFill="1"/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Alignment="1">
      <alignment horizontal="justify"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topLeftCell="A13" zoomScale="60" workbookViewId="0">
      <selection activeCell="E55" sqref="E55"/>
    </sheetView>
  </sheetViews>
  <sheetFormatPr baseColWidth="10" defaultRowHeight="15"/>
  <cols>
    <col min="1" max="1" width="8" customWidth="1"/>
    <col min="2" max="2" width="30.7109375" customWidth="1"/>
    <col min="3" max="3" width="33.7109375" customWidth="1"/>
    <col min="4" max="4" width="35.140625" customWidth="1"/>
    <col min="5" max="5" width="46.7109375" style="4" customWidth="1"/>
    <col min="6" max="6" width="13" hidden="1" customWidth="1"/>
    <col min="7" max="7" width="12.42578125" hidden="1" customWidth="1"/>
    <col min="8" max="8" width="32.42578125" customWidth="1"/>
  </cols>
  <sheetData>
    <row r="1" spans="1:8" ht="35.1" customHeight="1">
      <c r="A1" s="32" t="s">
        <v>157</v>
      </c>
      <c r="B1" s="32"/>
      <c r="C1" s="32"/>
      <c r="D1" s="32"/>
      <c r="E1" s="27"/>
      <c r="F1" s="27"/>
      <c r="G1" s="27"/>
      <c r="H1" s="27"/>
    </row>
    <row r="2" spans="1:8" ht="35.1" customHeight="1">
      <c r="A2" s="32" t="s">
        <v>158</v>
      </c>
      <c r="B2" s="32"/>
      <c r="C2" s="32"/>
      <c r="D2" s="32"/>
      <c r="E2" s="27"/>
      <c r="F2" s="27"/>
      <c r="G2" s="27"/>
      <c r="H2" s="27"/>
    </row>
    <row r="3" spans="1:8" ht="35.1" customHeight="1">
      <c r="A3" s="32" t="s">
        <v>159</v>
      </c>
      <c r="B3" s="32"/>
      <c r="C3" s="32"/>
      <c r="D3" s="32"/>
      <c r="E3" s="27"/>
      <c r="F3" s="27"/>
      <c r="G3" s="27"/>
      <c r="H3" s="27"/>
    </row>
    <row r="4" spans="1:8" ht="35.1" customHeight="1">
      <c r="A4" s="32" t="s">
        <v>160</v>
      </c>
      <c r="B4" s="32"/>
      <c r="C4" s="32"/>
      <c r="D4" s="32"/>
      <c r="E4" s="27"/>
      <c r="F4" s="27"/>
      <c r="G4" s="27"/>
      <c r="H4" s="27"/>
    </row>
    <row r="5" spans="1:8" ht="35.1" customHeight="1">
      <c r="A5" s="32" t="s">
        <v>162</v>
      </c>
      <c r="B5" s="32"/>
      <c r="C5" s="32"/>
      <c r="D5" s="32"/>
      <c r="E5" s="27"/>
      <c r="F5" s="27"/>
      <c r="G5" s="27"/>
      <c r="H5" s="27"/>
    </row>
    <row r="6" spans="1:8" ht="35.1" customHeight="1">
      <c r="A6" s="32" t="s">
        <v>161</v>
      </c>
      <c r="B6" s="32"/>
      <c r="C6" s="32"/>
      <c r="D6" s="32"/>
      <c r="E6" s="27"/>
      <c r="F6" s="27"/>
      <c r="G6" s="27"/>
      <c r="H6" s="27"/>
    </row>
    <row r="7" spans="1:8" ht="35.1" customHeight="1">
      <c r="A7" s="32" t="s">
        <v>163</v>
      </c>
      <c r="B7" s="32"/>
      <c r="C7" s="32"/>
      <c r="D7" s="32"/>
      <c r="E7" s="27"/>
      <c r="F7" s="27"/>
      <c r="G7" s="27"/>
      <c r="H7" s="27"/>
    </row>
    <row r="8" spans="1:8" ht="35.1" customHeight="1">
      <c r="A8" s="27"/>
      <c r="B8" s="27"/>
      <c r="C8" s="27"/>
      <c r="D8" s="27"/>
      <c r="E8" s="27"/>
      <c r="F8" s="27"/>
      <c r="G8" s="27"/>
      <c r="H8" s="27"/>
    </row>
    <row r="9" spans="1:8" ht="35.1" customHeight="1">
      <c r="A9" s="27"/>
      <c r="B9" s="33" t="s">
        <v>168</v>
      </c>
      <c r="C9" s="34"/>
      <c r="D9" s="34"/>
      <c r="E9" s="27"/>
      <c r="F9" s="27"/>
      <c r="G9" s="27"/>
      <c r="H9" s="27"/>
    </row>
    <row r="10" spans="1:8" ht="35.1" customHeight="1">
      <c r="A10" s="27"/>
      <c r="B10" s="33"/>
      <c r="D10" s="33" t="s">
        <v>169</v>
      </c>
      <c r="E10" s="27"/>
      <c r="F10" s="27"/>
      <c r="G10" s="27"/>
      <c r="H10" s="27"/>
    </row>
    <row r="11" spans="1:8" ht="35.1" customHeight="1">
      <c r="A11" s="27"/>
      <c r="B11" s="27"/>
      <c r="C11" s="27"/>
      <c r="D11" s="27"/>
      <c r="E11" s="28"/>
      <c r="F11" s="35"/>
      <c r="G11" s="35" t="e">
        <f>(#REF!+F11*3)/4</f>
        <v>#REF!</v>
      </c>
      <c r="H11" s="27"/>
    </row>
    <row r="12" spans="1:8" ht="35.1" customHeight="1">
      <c r="A12" s="36" t="s">
        <v>30</v>
      </c>
      <c r="B12" s="36" t="s">
        <v>0</v>
      </c>
      <c r="C12" s="36" t="s">
        <v>11</v>
      </c>
      <c r="D12" s="36" t="s">
        <v>31</v>
      </c>
      <c r="E12" s="37" t="s">
        <v>155</v>
      </c>
      <c r="F12" s="38" t="s">
        <v>6</v>
      </c>
      <c r="G12" s="36" t="s">
        <v>32</v>
      </c>
      <c r="H12" s="36" t="s">
        <v>6</v>
      </c>
    </row>
    <row r="13" spans="1:8" ht="39.950000000000003" customHeight="1">
      <c r="A13" s="73">
        <v>1</v>
      </c>
      <c r="B13" s="73" t="s">
        <v>68</v>
      </c>
      <c r="C13" s="73" t="s">
        <v>9</v>
      </c>
      <c r="D13" s="74" t="s">
        <v>28</v>
      </c>
      <c r="E13" s="75" t="s">
        <v>24</v>
      </c>
      <c r="F13" s="72" t="s">
        <v>26</v>
      </c>
      <c r="G13" s="35" t="e">
        <f t="shared" ref="G13:G20" si="0">(E13+F13*3)/4</f>
        <v>#VALUE!</v>
      </c>
      <c r="H13" s="72" t="s">
        <v>26</v>
      </c>
    </row>
    <row r="14" spans="1:8" ht="39.950000000000003" customHeight="1">
      <c r="A14" s="73">
        <v>2</v>
      </c>
      <c r="B14" s="73" t="s">
        <v>91</v>
      </c>
      <c r="C14" s="73" t="s">
        <v>85</v>
      </c>
      <c r="D14" s="74" t="s">
        <v>29</v>
      </c>
      <c r="E14" s="75" t="s">
        <v>24</v>
      </c>
      <c r="F14" s="72" t="s">
        <v>26</v>
      </c>
      <c r="G14" s="35" t="e">
        <f t="shared" si="0"/>
        <v>#VALUE!</v>
      </c>
      <c r="H14" s="72" t="s">
        <v>26</v>
      </c>
    </row>
    <row r="15" spans="1:8" ht="39.950000000000003" customHeight="1">
      <c r="A15" s="73">
        <v>3</v>
      </c>
      <c r="B15" s="73" t="s">
        <v>76</v>
      </c>
      <c r="C15" s="73" t="s">
        <v>77</v>
      </c>
      <c r="D15" s="74" t="s">
        <v>72</v>
      </c>
      <c r="E15" s="75" t="s">
        <v>24</v>
      </c>
      <c r="F15" s="72" t="s">
        <v>26</v>
      </c>
      <c r="G15" s="35" t="e">
        <f t="shared" si="0"/>
        <v>#VALUE!</v>
      </c>
      <c r="H15" s="72" t="s">
        <v>26</v>
      </c>
    </row>
    <row r="16" spans="1:8" ht="39.950000000000003" customHeight="1">
      <c r="A16" s="73">
        <v>4</v>
      </c>
      <c r="B16" s="76" t="s">
        <v>67</v>
      </c>
      <c r="C16" s="76" t="s">
        <v>17</v>
      </c>
      <c r="D16" s="74" t="s">
        <v>29</v>
      </c>
      <c r="E16" s="75" t="s">
        <v>24</v>
      </c>
      <c r="F16" s="72" t="s">
        <v>26</v>
      </c>
      <c r="G16" s="35" t="e">
        <f t="shared" si="0"/>
        <v>#VALUE!</v>
      </c>
      <c r="H16" s="72" t="s">
        <v>26</v>
      </c>
    </row>
    <row r="17" spans="1:10" ht="39.950000000000003" customHeight="1">
      <c r="A17" s="73">
        <v>5</v>
      </c>
      <c r="B17" s="76" t="s">
        <v>97</v>
      </c>
      <c r="C17" s="76" t="s">
        <v>98</v>
      </c>
      <c r="D17" s="74" t="s">
        <v>99</v>
      </c>
      <c r="E17" s="75" t="s">
        <v>24</v>
      </c>
      <c r="F17" s="72" t="s">
        <v>26</v>
      </c>
      <c r="G17" s="35" t="e">
        <f t="shared" si="0"/>
        <v>#VALUE!</v>
      </c>
      <c r="H17" s="72" t="s">
        <v>26</v>
      </c>
    </row>
    <row r="18" spans="1:10" ht="39.950000000000003" customHeight="1">
      <c r="A18" s="73">
        <v>6</v>
      </c>
      <c r="B18" s="76" t="s">
        <v>38</v>
      </c>
      <c r="C18" s="76" t="s">
        <v>7</v>
      </c>
      <c r="D18" s="74" t="s">
        <v>39</v>
      </c>
      <c r="E18" s="75" t="s">
        <v>24</v>
      </c>
      <c r="F18" s="72" t="s">
        <v>26</v>
      </c>
      <c r="G18" s="35" t="e">
        <f t="shared" si="0"/>
        <v>#VALUE!</v>
      </c>
      <c r="H18" s="72" t="s">
        <v>26</v>
      </c>
      <c r="I18" s="3"/>
      <c r="J18" s="3"/>
    </row>
    <row r="19" spans="1:10" ht="39.950000000000003" customHeight="1">
      <c r="A19" s="73">
        <v>7</v>
      </c>
      <c r="B19" s="76" t="s">
        <v>66</v>
      </c>
      <c r="C19" s="76" t="s">
        <v>56</v>
      </c>
      <c r="D19" s="74" t="s">
        <v>33</v>
      </c>
      <c r="E19" s="75" t="s">
        <v>24</v>
      </c>
      <c r="F19" s="72" t="s">
        <v>26</v>
      </c>
      <c r="G19" s="35" t="e">
        <f t="shared" si="0"/>
        <v>#VALUE!</v>
      </c>
      <c r="H19" s="72" t="s">
        <v>26</v>
      </c>
    </row>
    <row r="20" spans="1:10" ht="39.950000000000003" customHeight="1">
      <c r="A20" s="73">
        <v>8</v>
      </c>
      <c r="B20" s="76" t="s">
        <v>50</v>
      </c>
      <c r="C20" s="76" t="s">
        <v>42</v>
      </c>
      <c r="D20" s="74" t="s">
        <v>29</v>
      </c>
      <c r="E20" s="75" t="s">
        <v>24</v>
      </c>
      <c r="F20" s="72" t="s">
        <v>26</v>
      </c>
      <c r="G20" s="35" t="e">
        <f t="shared" si="0"/>
        <v>#VALUE!</v>
      </c>
      <c r="H20" s="72" t="s">
        <v>26</v>
      </c>
    </row>
    <row r="21" spans="1:10" ht="39.950000000000003" customHeight="1">
      <c r="A21" s="73">
        <v>9</v>
      </c>
      <c r="B21" s="77" t="s">
        <v>145</v>
      </c>
      <c r="C21" s="77" t="s">
        <v>9</v>
      </c>
      <c r="D21" s="78" t="s">
        <v>86</v>
      </c>
      <c r="E21" s="75" t="s">
        <v>24</v>
      </c>
      <c r="F21" s="78"/>
      <c r="G21" s="78" t="s">
        <v>10</v>
      </c>
      <c r="H21" s="72" t="s">
        <v>26</v>
      </c>
    </row>
    <row r="22" spans="1:10" ht="39.950000000000003" customHeight="1">
      <c r="A22" s="73">
        <v>10</v>
      </c>
      <c r="B22" s="73" t="s">
        <v>35</v>
      </c>
      <c r="C22" s="73" t="s">
        <v>73</v>
      </c>
      <c r="D22" s="74" t="s">
        <v>36</v>
      </c>
      <c r="E22" s="75" t="s">
        <v>24</v>
      </c>
      <c r="F22" s="72" t="s">
        <v>26</v>
      </c>
      <c r="G22" s="35" t="e">
        <f>(E22+F22*3)/4</f>
        <v>#VALUE!</v>
      </c>
      <c r="H22" s="72" t="s">
        <v>26</v>
      </c>
    </row>
    <row r="23" spans="1:10" ht="39.950000000000003" customHeight="1">
      <c r="A23" s="73">
        <v>11</v>
      </c>
      <c r="B23" s="73" t="s">
        <v>89</v>
      </c>
      <c r="C23" s="73" t="s">
        <v>14</v>
      </c>
      <c r="D23" s="74" t="s">
        <v>90</v>
      </c>
      <c r="E23" s="75" t="s">
        <v>24</v>
      </c>
      <c r="F23" s="72" t="s">
        <v>26</v>
      </c>
      <c r="G23" s="35" t="e">
        <f>(E23+F23*3)/4</f>
        <v>#VALUE!</v>
      </c>
      <c r="H23" s="72" t="s">
        <v>26</v>
      </c>
    </row>
    <row r="24" spans="1:10" ht="39.950000000000003" customHeight="1">
      <c r="A24" s="73">
        <v>12</v>
      </c>
      <c r="B24" s="77" t="s">
        <v>144</v>
      </c>
      <c r="C24" s="77" t="s">
        <v>9</v>
      </c>
      <c r="D24" s="78" t="s">
        <v>86</v>
      </c>
      <c r="E24" s="75" t="s">
        <v>24</v>
      </c>
      <c r="F24" s="78"/>
      <c r="G24" s="78" t="s">
        <v>10</v>
      </c>
      <c r="H24" s="72" t="s">
        <v>26</v>
      </c>
    </row>
    <row r="25" spans="1:10" ht="39.950000000000003" customHeight="1">
      <c r="A25" s="73">
        <v>13</v>
      </c>
      <c r="B25" s="73" t="s">
        <v>103</v>
      </c>
      <c r="C25" s="73" t="s">
        <v>104</v>
      </c>
      <c r="D25" s="74" t="s">
        <v>102</v>
      </c>
      <c r="E25" s="75" t="s">
        <v>24</v>
      </c>
      <c r="F25" s="72" t="s">
        <v>26</v>
      </c>
      <c r="G25" s="35" t="e">
        <f t="shared" ref="G25:G45" si="1">(E25+F25*3)/4</f>
        <v>#VALUE!</v>
      </c>
      <c r="H25" s="72" t="s">
        <v>26</v>
      </c>
      <c r="I25" s="3"/>
      <c r="J25" s="3"/>
    </row>
    <row r="26" spans="1:10" ht="39.950000000000003" customHeight="1">
      <c r="A26" s="73">
        <v>14</v>
      </c>
      <c r="B26" s="73" t="s">
        <v>83</v>
      </c>
      <c r="C26" s="73" t="s">
        <v>9</v>
      </c>
      <c r="D26" s="74" t="s">
        <v>29</v>
      </c>
      <c r="E26" s="75" t="s">
        <v>24</v>
      </c>
      <c r="F26" s="72" t="s">
        <v>26</v>
      </c>
      <c r="G26" s="35" t="e">
        <f t="shared" si="1"/>
        <v>#VALUE!</v>
      </c>
      <c r="H26" s="72" t="s">
        <v>26</v>
      </c>
    </row>
    <row r="27" spans="1:10" ht="39.950000000000003" customHeight="1">
      <c r="A27" s="73">
        <v>15</v>
      </c>
      <c r="B27" s="76" t="s">
        <v>40</v>
      </c>
      <c r="C27" s="76" t="s">
        <v>22</v>
      </c>
      <c r="D27" s="74" t="s">
        <v>39</v>
      </c>
      <c r="E27" s="75" t="s">
        <v>24</v>
      </c>
      <c r="F27" s="72" t="s">
        <v>26</v>
      </c>
      <c r="G27" s="35" t="e">
        <f t="shared" si="1"/>
        <v>#VALUE!</v>
      </c>
      <c r="H27" s="72" t="s">
        <v>26</v>
      </c>
    </row>
    <row r="28" spans="1:10" ht="39.950000000000003" customHeight="1">
      <c r="A28" s="73">
        <v>16</v>
      </c>
      <c r="B28" s="73" t="s">
        <v>19</v>
      </c>
      <c r="C28" s="73" t="s">
        <v>20</v>
      </c>
      <c r="D28" s="74" t="s">
        <v>86</v>
      </c>
      <c r="E28" s="75" t="s">
        <v>24</v>
      </c>
      <c r="F28" s="72" t="s">
        <v>26</v>
      </c>
      <c r="G28" s="35" t="e">
        <f t="shared" si="1"/>
        <v>#VALUE!</v>
      </c>
      <c r="H28" s="72" t="s">
        <v>26</v>
      </c>
    </row>
    <row r="29" spans="1:10" ht="39.950000000000003" customHeight="1">
      <c r="A29" s="73">
        <v>17</v>
      </c>
      <c r="B29" s="76" t="s">
        <v>62</v>
      </c>
      <c r="C29" s="76" t="s">
        <v>63</v>
      </c>
      <c r="D29" s="74" t="s">
        <v>43</v>
      </c>
      <c r="E29" s="75" t="s">
        <v>24</v>
      </c>
      <c r="F29" s="72" t="s">
        <v>26</v>
      </c>
      <c r="G29" s="35" t="e">
        <f t="shared" si="1"/>
        <v>#VALUE!</v>
      </c>
      <c r="H29" s="72" t="s">
        <v>26</v>
      </c>
      <c r="I29" s="3"/>
      <c r="J29" s="3"/>
    </row>
    <row r="30" spans="1:10" ht="39.950000000000003" customHeight="1">
      <c r="A30" s="73">
        <v>18</v>
      </c>
      <c r="B30" s="73" t="s">
        <v>71</v>
      </c>
      <c r="C30" s="73" t="s">
        <v>9</v>
      </c>
      <c r="D30" s="74" t="s">
        <v>72</v>
      </c>
      <c r="E30" s="75" t="s">
        <v>24</v>
      </c>
      <c r="F30" s="72" t="s">
        <v>26</v>
      </c>
      <c r="G30" s="35" t="e">
        <f t="shared" si="1"/>
        <v>#VALUE!</v>
      </c>
      <c r="H30" s="72" t="s">
        <v>26</v>
      </c>
    </row>
    <row r="31" spans="1:10" ht="39.950000000000003" customHeight="1">
      <c r="A31" s="73">
        <v>19</v>
      </c>
      <c r="B31" s="76" t="s">
        <v>54</v>
      </c>
      <c r="C31" s="76" t="s">
        <v>55</v>
      </c>
      <c r="D31" s="74" t="s">
        <v>39</v>
      </c>
      <c r="E31" s="75" t="s">
        <v>24</v>
      </c>
      <c r="F31" s="72" t="s">
        <v>26</v>
      </c>
      <c r="G31" s="35" t="e">
        <f t="shared" si="1"/>
        <v>#VALUE!</v>
      </c>
      <c r="H31" s="72" t="s">
        <v>26</v>
      </c>
    </row>
    <row r="32" spans="1:10" ht="39.950000000000003" customHeight="1">
      <c r="A32" s="73">
        <v>20</v>
      </c>
      <c r="B32" s="73" t="s">
        <v>74</v>
      </c>
      <c r="C32" s="73" t="s">
        <v>17</v>
      </c>
      <c r="D32" s="74" t="s">
        <v>75</v>
      </c>
      <c r="E32" s="75" t="s">
        <v>24</v>
      </c>
      <c r="F32" s="72" t="s">
        <v>26</v>
      </c>
      <c r="G32" s="35" t="e">
        <f t="shared" si="1"/>
        <v>#VALUE!</v>
      </c>
      <c r="H32" s="72" t="s">
        <v>26</v>
      </c>
    </row>
    <row r="33" spans="1:10" ht="39.950000000000003" customHeight="1">
      <c r="A33" s="73">
        <v>21</v>
      </c>
      <c r="B33" s="76" t="s">
        <v>16</v>
      </c>
      <c r="C33" s="76" t="s">
        <v>42</v>
      </c>
      <c r="D33" s="74" t="s">
        <v>29</v>
      </c>
      <c r="E33" s="75" t="s">
        <v>24</v>
      </c>
      <c r="F33" s="72" t="s">
        <v>26</v>
      </c>
      <c r="G33" s="35" t="e">
        <f t="shared" si="1"/>
        <v>#VALUE!</v>
      </c>
      <c r="H33" s="72" t="s">
        <v>26</v>
      </c>
    </row>
    <row r="34" spans="1:10" ht="39.950000000000003" customHeight="1">
      <c r="A34" s="73">
        <v>22</v>
      </c>
      <c r="B34" s="73" t="s">
        <v>79</v>
      </c>
      <c r="C34" s="73" t="s">
        <v>80</v>
      </c>
      <c r="D34" s="74" t="s">
        <v>43</v>
      </c>
      <c r="E34" s="75" t="s">
        <v>24</v>
      </c>
      <c r="F34" s="72" t="s">
        <v>26</v>
      </c>
      <c r="G34" s="35" t="e">
        <f t="shared" si="1"/>
        <v>#VALUE!</v>
      </c>
      <c r="H34" s="72" t="s">
        <v>26</v>
      </c>
    </row>
    <row r="35" spans="1:10" ht="39.950000000000003" customHeight="1">
      <c r="A35" s="73">
        <v>23</v>
      </c>
      <c r="B35" s="76" t="s">
        <v>48</v>
      </c>
      <c r="C35" s="76" t="s">
        <v>49</v>
      </c>
      <c r="D35" s="74" t="s">
        <v>36</v>
      </c>
      <c r="E35" s="75" t="s">
        <v>24</v>
      </c>
      <c r="F35" s="72" t="s">
        <v>26</v>
      </c>
      <c r="G35" s="35" t="e">
        <f t="shared" si="1"/>
        <v>#VALUE!</v>
      </c>
      <c r="H35" s="72" t="s">
        <v>26</v>
      </c>
      <c r="I35" s="3"/>
      <c r="J35" s="3"/>
    </row>
    <row r="36" spans="1:10" ht="39.950000000000003" customHeight="1">
      <c r="A36" s="73">
        <v>24</v>
      </c>
      <c r="B36" s="76" t="s">
        <v>41</v>
      </c>
      <c r="C36" s="76" t="s">
        <v>9</v>
      </c>
      <c r="D36" s="74" t="s">
        <v>36</v>
      </c>
      <c r="E36" s="75" t="s">
        <v>24</v>
      </c>
      <c r="F36" s="72" t="s">
        <v>26</v>
      </c>
      <c r="G36" s="35" t="e">
        <f t="shared" si="1"/>
        <v>#VALUE!</v>
      </c>
      <c r="H36" s="72" t="s">
        <v>26</v>
      </c>
    </row>
    <row r="37" spans="1:10" ht="39.950000000000003" customHeight="1">
      <c r="A37" s="73">
        <v>25</v>
      </c>
      <c r="B37" s="76" t="s">
        <v>52</v>
      </c>
      <c r="C37" s="76" t="s">
        <v>53</v>
      </c>
      <c r="D37" s="74" t="s">
        <v>29</v>
      </c>
      <c r="E37" s="75" t="s">
        <v>24</v>
      </c>
      <c r="F37" s="72" t="s">
        <v>26</v>
      </c>
      <c r="G37" s="35" t="e">
        <f t="shared" si="1"/>
        <v>#VALUE!</v>
      </c>
      <c r="H37" s="72" t="s">
        <v>26</v>
      </c>
    </row>
    <row r="38" spans="1:10" ht="39.950000000000003" customHeight="1">
      <c r="A38" s="73">
        <v>26</v>
      </c>
      <c r="B38" s="73" t="s">
        <v>87</v>
      </c>
      <c r="C38" s="73" t="s">
        <v>22</v>
      </c>
      <c r="D38" s="74" t="s">
        <v>88</v>
      </c>
      <c r="E38" s="75" t="s">
        <v>24</v>
      </c>
      <c r="F38" s="72" t="s">
        <v>26</v>
      </c>
      <c r="G38" s="35" t="e">
        <f t="shared" si="1"/>
        <v>#VALUE!</v>
      </c>
      <c r="H38" s="72" t="s">
        <v>26</v>
      </c>
    </row>
    <row r="39" spans="1:10" ht="39.950000000000003" customHeight="1">
      <c r="A39" s="73">
        <v>27</v>
      </c>
      <c r="B39" s="73" t="s">
        <v>100</v>
      </c>
      <c r="C39" s="73" t="s">
        <v>101</v>
      </c>
      <c r="D39" s="74" t="s">
        <v>102</v>
      </c>
      <c r="E39" s="75" t="s">
        <v>24</v>
      </c>
      <c r="F39" s="72" t="s">
        <v>26</v>
      </c>
      <c r="G39" s="35" t="e">
        <f t="shared" si="1"/>
        <v>#VALUE!</v>
      </c>
      <c r="H39" s="72" t="s">
        <v>26</v>
      </c>
    </row>
    <row r="40" spans="1:10" ht="39.950000000000003" customHeight="1">
      <c r="A40" s="73">
        <v>28</v>
      </c>
      <c r="B40" s="73" t="s">
        <v>81</v>
      </c>
      <c r="C40" s="73" t="s">
        <v>82</v>
      </c>
      <c r="D40" s="74" t="s">
        <v>96</v>
      </c>
      <c r="E40" s="75" t="s">
        <v>24</v>
      </c>
      <c r="F40" s="72" t="s">
        <v>26</v>
      </c>
      <c r="G40" s="35" t="e">
        <f t="shared" si="1"/>
        <v>#VALUE!</v>
      </c>
      <c r="H40" s="72" t="s">
        <v>26</v>
      </c>
    </row>
    <row r="41" spans="1:10" ht="39.950000000000003" customHeight="1">
      <c r="A41" s="73">
        <v>29</v>
      </c>
      <c r="B41" s="76" t="s">
        <v>60</v>
      </c>
      <c r="C41" s="76" t="s">
        <v>61</v>
      </c>
      <c r="D41" s="74" t="s">
        <v>43</v>
      </c>
      <c r="E41" s="75" t="s">
        <v>24</v>
      </c>
      <c r="F41" s="72" t="s">
        <v>26</v>
      </c>
      <c r="G41" s="35" t="e">
        <f t="shared" si="1"/>
        <v>#VALUE!</v>
      </c>
      <c r="H41" s="72" t="s">
        <v>26</v>
      </c>
    </row>
    <row r="42" spans="1:10" ht="39.950000000000003" customHeight="1">
      <c r="A42" s="73">
        <v>30</v>
      </c>
      <c r="B42" s="73" t="s">
        <v>84</v>
      </c>
      <c r="C42" s="73" t="s">
        <v>85</v>
      </c>
      <c r="D42" s="74" t="s">
        <v>72</v>
      </c>
      <c r="E42" s="75" t="s">
        <v>24</v>
      </c>
      <c r="F42" s="72" t="s">
        <v>26</v>
      </c>
      <c r="G42" s="35" t="e">
        <f t="shared" si="1"/>
        <v>#VALUE!</v>
      </c>
      <c r="H42" s="72" t="s">
        <v>26</v>
      </c>
    </row>
    <row r="43" spans="1:10" ht="39.950000000000003" customHeight="1">
      <c r="A43" s="73">
        <v>31</v>
      </c>
      <c r="B43" s="73" t="s">
        <v>69</v>
      </c>
      <c r="C43" s="73" t="s">
        <v>70</v>
      </c>
      <c r="D43" s="74" t="s">
        <v>28</v>
      </c>
      <c r="E43" s="75" t="s">
        <v>24</v>
      </c>
      <c r="F43" s="72" t="s">
        <v>26</v>
      </c>
      <c r="G43" s="35" t="e">
        <f t="shared" si="1"/>
        <v>#VALUE!</v>
      </c>
      <c r="H43" s="72" t="s">
        <v>26</v>
      </c>
    </row>
    <row r="44" spans="1:10" ht="39.950000000000003" customHeight="1">
      <c r="A44" s="73">
        <v>32</v>
      </c>
      <c r="B44" s="76" t="s">
        <v>64</v>
      </c>
      <c r="C44" s="76" t="s">
        <v>65</v>
      </c>
      <c r="D44" s="74" t="s">
        <v>33</v>
      </c>
      <c r="E44" s="75" t="s">
        <v>24</v>
      </c>
      <c r="F44" s="72" t="s">
        <v>26</v>
      </c>
      <c r="G44" s="35" t="e">
        <f t="shared" si="1"/>
        <v>#VALUE!</v>
      </c>
      <c r="H44" s="72" t="s">
        <v>26</v>
      </c>
    </row>
    <row r="45" spans="1:10" ht="39.950000000000003" customHeight="1">
      <c r="A45" s="73">
        <v>33</v>
      </c>
      <c r="B45" s="76" t="s">
        <v>59</v>
      </c>
      <c r="C45" s="76" t="s">
        <v>17</v>
      </c>
      <c r="D45" s="74" t="s">
        <v>36</v>
      </c>
      <c r="E45" s="75" t="s">
        <v>24</v>
      </c>
      <c r="F45" s="72" t="s">
        <v>26</v>
      </c>
      <c r="G45" s="35" t="e">
        <f t="shared" si="1"/>
        <v>#VALUE!</v>
      </c>
      <c r="H45" s="72" t="s">
        <v>26</v>
      </c>
    </row>
    <row r="46" spans="1:10" ht="35.1" customHeight="1">
      <c r="A46" s="73">
        <v>34</v>
      </c>
      <c r="B46" s="79" t="s">
        <v>44</v>
      </c>
      <c r="C46" s="79" t="s">
        <v>45</v>
      </c>
      <c r="D46" s="80" t="s">
        <v>46</v>
      </c>
      <c r="E46" s="75" t="s">
        <v>24</v>
      </c>
      <c r="F46" s="81" t="e">
        <f>(#REF!+E46*3)/4</f>
        <v>#REF!</v>
      </c>
      <c r="G46" s="80" t="s">
        <v>10</v>
      </c>
      <c r="H46" s="42" t="s">
        <v>26</v>
      </c>
      <c r="I46" s="2"/>
    </row>
    <row r="47" spans="1:10" ht="35.1" customHeight="1">
      <c r="A47" s="73">
        <v>35</v>
      </c>
      <c r="B47" s="76" t="s">
        <v>34</v>
      </c>
      <c r="C47" s="76" t="s">
        <v>27</v>
      </c>
      <c r="D47" s="74" t="s">
        <v>29</v>
      </c>
      <c r="E47" s="75" t="s">
        <v>24</v>
      </c>
      <c r="F47" s="82" t="s">
        <v>26</v>
      </c>
      <c r="G47" s="35" t="e">
        <f>(E47+F47*3)/4</f>
        <v>#VALUE!</v>
      </c>
      <c r="H47" s="72" t="s">
        <v>26</v>
      </c>
      <c r="I47" s="2"/>
    </row>
    <row r="48" spans="1:10" ht="35.1" customHeight="1">
      <c r="A48" s="73">
        <v>36</v>
      </c>
      <c r="B48" s="73" t="s">
        <v>78</v>
      </c>
      <c r="C48" s="73" t="s">
        <v>23</v>
      </c>
      <c r="D48" s="74" t="s">
        <v>43</v>
      </c>
      <c r="E48" s="75" t="s">
        <v>24</v>
      </c>
      <c r="F48" s="82" t="s">
        <v>26</v>
      </c>
      <c r="G48" s="83" t="e">
        <f>(E48+F48*3)/4</f>
        <v>#VALUE!</v>
      </c>
      <c r="H48" s="72" t="s">
        <v>26</v>
      </c>
      <c r="I48" s="2"/>
    </row>
    <row r="49" spans="1:10" ht="35.1" customHeight="1">
      <c r="A49" s="60"/>
      <c r="B49" s="61"/>
      <c r="C49" s="61"/>
      <c r="D49" s="60"/>
      <c r="E49" s="62"/>
      <c r="F49" s="60"/>
      <c r="G49" s="60"/>
      <c r="H49" s="39"/>
      <c r="I49" s="2"/>
    </row>
    <row r="50" spans="1:10" ht="35.1" customHeight="1">
      <c r="A50" s="27"/>
      <c r="B50" s="27"/>
      <c r="C50" s="27"/>
      <c r="D50" s="27"/>
      <c r="E50" s="28"/>
      <c r="F50" s="27"/>
      <c r="G50" s="27"/>
      <c r="H50" s="27"/>
    </row>
    <row r="51" spans="1:10" s="4" customFormat="1" ht="35.1" customHeight="1">
      <c r="A51" s="33" t="s">
        <v>172</v>
      </c>
      <c r="B51" s="27"/>
      <c r="C51" s="27"/>
      <c r="D51" s="27"/>
      <c r="F51" s="27"/>
      <c r="G51" s="27"/>
      <c r="H51" s="40" t="s">
        <v>173</v>
      </c>
      <c r="I51"/>
      <c r="J51"/>
    </row>
    <row r="52" spans="1:10" s="4" customFormat="1" ht="35.1" customHeight="1">
      <c r="A52" s="27"/>
      <c r="B52" s="27"/>
      <c r="C52" s="27"/>
      <c r="D52" s="27"/>
      <c r="E52" s="28"/>
      <c r="F52" s="27"/>
      <c r="G52" s="27"/>
      <c r="H52" s="27"/>
      <c r="I52"/>
      <c r="J52"/>
    </row>
    <row r="53" spans="1:10" s="4" customFormat="1" ht="35.1" customHeight="1">
      <c r="A53" s="33"/>
      <c r="B53" s="27" t="s">
        <v>164</v>
      </c>
      <c r="C53" s="27"/>
      <c r="D53" s="33"/>
      <c r="E53" s="28"/>
      <c r="F53" s="27"/>
      <c r="G53" s="27"/>
      <c r="H53" s="27"/>
      <c r="I53"/>
      <c r="J53"/>
    </row>
    <row r="54" spans="1:10" s="4" customFormat="1" ht="35.1" customHeight="1">
      <c r="A54" s="27"/>
      <c r="B54" s="27" t="s">
        <v>165</v>
      </c>
      <c r="C54" s="27"/>
      <c r="D54" s="27"/>
      <c r="E54" s="28"/>
      <c r="F54" s="27"/>
      <c r="G54" s="27"/>
      <c r="H54" s="27"/>
      <c r="I54"/>
      <c r="J54"/>
    </row>
    <row r="55" spans="1:10" ht="35.1" customHeight="1">
      <c r="A55" s="30"/>
      <c r="B55" s="27" t="s">
        <v>166</v>
      </c>
      <c r="C55" s="27"/>
      <c r="D55" s="27"/>
      <c r="E55" s="28"/>
      <c r="F55" s="27"/>
      <c r="G55" s="27"/>
      <c r="H55" s="27"/>
    </row>
    <row r="56" spans="1:10" s="4" customFormat="1" ht="35.1" customHeight="1">
      <c r="A56" s="27"/>
      <c r="B56" s="27" t="s">
        <v>167</v>
      </c>
      <c r="C56" s="27"/>
      <c r="D56" s="27"/>
      <c r="E56" s="28"/>
      <c r="F56" s="27"/>
      <c r="G56" s="27"/>
      <c r="H56" s="27"/>
      <c r="I56"/>
      <c r="J56"/>
    </row>
    <row r="57" spans="1:10" s="4" customFormat="1" ht="35.1" customHeight="1">
      <c r="A57" s="27"/>
      <c r="B57" s="27"/>
      <c r="C57" s="27"/>
      <c r="D57" s="27"/>
      <c r="E57" s="28"/>
      <c r="F57" s="27"/>
      <c r="G57" s="27"/>
      <c r="H57" s="27"/>
      <c r="I57"/>
      <c r="J57"/>
    </row>
    <row r="58" spans="1:10" s="4" customFormat="1" ht="31.5">
      <c r="A58" s="30"/>
      <c r="B58" s="27"/>
      <c r="C58" s="27"/>
      <c r="D58" s="27"/>
      <c r="E58" s="28"/>
      <c r="F58" s="27"/>
      <c r="G58" s="27"/>
      <c r="H58" s="27"/>
      <c r="I58"/>
      <c r="J58"/>
    </row>
    <row r="59" spans="1:10" ht="31.5">
      <c r="A59" s="30" t="s">
        <v>187</v>
      </c>
      <c r="B59" s="27"/>
      <c r="C59" s="27"/>
      <c r="D59" s="27"/>
      <c r="E59" s="28"/>
      <c r="F59" s="27"/>
      <c r="G59" s="27"/>
    </row>
    <row r="60" spans="1:10" ht="15.75">
      <c r="A60" s="1"/>
    </row>
  </sheetData>
  <sortState ref="A13:O48">
    <sortCondition ref="B13:B48"/>
  </sortState>
  <pageMargins left="0.70866141732283472" right="0.70866141732283472" top="0.74803149606299213" bottom="0.74803149606299213" header="0.31496062992125984" footer="0.31496062992125984"/>
  <pageSetup paperSize="9" scale="3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4"/>
  <sheetViews>
    <sheetView tabSelected="1" view="pageBreakPreview" zoomScale="60" workbookViewId="0">
      <selection activeCell="K6" sqref="K6"/>
    </sheetView>
  </sheetViews>
  <sheetFormatPr baseColWidth="10" defaultRowHeight="15"/>
  <cols>
    <col min="1" max="1" width="7.5703125" customWidth="1"/>
    <col min="2" max="2" width="37.28515625" customWidth="1"/>
    <col min="3" max="3" width="46.140625" customWidth="1"/>
    <col min="4" max="4" width="22.42578125" customWidth="1"/>
    <col min="5" max="5" width="12.85546875" customWidth="1"/>
    <col min="6" max="6" width="11.28515625" customWidth="1"/>
    <col min="7" max="7" width="17.7109375" customWidth="1"/>
    <col min="8" max="8" width="10" style="59" customWidth="1"/>
    <col min="9" max="9" width="14.7109375" style="4" customWidth="1"/>
    <col min="10" max="10" width="12.28515625" style="52" customWidth="1"/>
    <col min="11" max="11" width="25.85546875" style="4" customWidth="1"/>
    <col min="12" max="12" width="13" hidden="1" customWidth="1"/>
    <col min="13" max="13" width="12.42578125" hidden="1" customWidth="1"/>
    <col min="14" max="14" width="24.28515625" customWidth="1"/>
    <col min="15" max="15" width="17.5703125" customWidth="1"/>
  </cols>
  <sheetData>
    <row r="1" spans="1:15" ht="27">
      <c r="A1" s="31" t="s">
        <v>157</v>
      </c>
      <c r="B1" s="31"/>
      <c r="C1" s="31"/>
      <c r="D1" s="5"/>
      <c r="E1" s="5"/>
      <c r="F1" s="5"/>
      <c r="G1" s="5"/>
      <c r="H1" s="53"/>
      <c r="I1" s="6"/>
      <c r="J1" s="45"/>
      <c r="K1" s="6"/>
      <c r="L1" s="6"/>
    </row>
    <row r="2" spans="1:15" ht="27">
      <c r="A2" s="31" t="s">
        <v>158</v>
      </c>
      <c r="B2" s="31"/>
      <c r="C2" s="31"/>
      <c r="D2" s="5"/>
      <c r="E2" s="5"/>
      <c r="F2" s="5"/>
      <c r="G2" s="5"/>
      <c r="H2" s="53"/>
      <c r="I2" s="6"/>
      <c r="J2" s="45"/>
      <c r="K2" s="6"/>
      <c r="L2" s="6"/>
    </row>
    <row r="3" spans="1:15" ht="27">
      <c r="A3" s="31" t="s">
        <v>159</v>
      </c>
      <c r="B3" s="31"/>
      <c r="C3" s="31"/>
      <c r="D3" s="5"/>
      <c r="E3" s="5"/>
      <c r="F3" s="5"/>
      <c r="G3" s="5"/>
      <c r="H3" s="53"/>
      <c r="I3" s="6"/>
      <c r="J3" s="45"/>
      <c r="K3" s="6"/>
      <c r="L3" s="6"/>
    </row>
    <row r="4" spans="1:15" ht="27">
      <c r="A4" s="31" t="s">
        <v>160</v>
      </c>
      <c r="B4" s="31"/>
      <c r="C4" s="31"/>
      <c r="D4" s="5"/>
      <c r="E4" s="5"/>
      <c r="F4" s="5"/>
      <c r="G4" s="5"/>
      <c r="H4" s="53"/>
      <c r="I4" s="6"/>
      <c r="J4" s="45"/>
      <c r="K4" s="6"/>
      <c r="L4" s="6"/>
    </row>
    <row r="5" spans="1:15" ht="27">
      <c r="A5" s="31" t="s">
        <v>162</v>
      </c>
      <c r="B5" s="31"/>
      <c r="C5" s="31"/>
      <c r="D5" s="5"/>
      <c r="E5" s="5"/>
      <c r="F5" s="5"/>
      <c r="G5" s="5"/>
      <c r="H5" s="53"/>
      <c r="I5" s="6"/>
      <c r="J5" s="45"/>
      <c r="K5" s="6"/>
      <c r="L5" s="6"/>
    </row>
    <row r="6" spans="1:15" ht="27">
      <c r="A6" s="31" t="s">
        <v>161</v>
      </c>
      <c r="B6" s="31"/>
      <c r="C6" s="31"/>
      <c r="D6" s="5"/>
      <c r="E6" s="5"/>
      <c r="F6" s="5"/>
      <c r="G6" s="5"/>
      <c r="H6" s="53"/>
      <c r="I6" s="6"/>
      <c r="J6" s="45"/>
      <c r="K6" s="6"/>
      <c r="L6" s="6"/>
    </row>
    <row r="7" spans="1:15" ht="27">
      <c r="A7" s="31" t="s">
        <v>163</v>
      </c>
      <c r="B7" s="31"/>
      <c r="C7" s="31"/>
      <c r="D7" s="5"/>
      <c r="E7" s="5"/>
      <c r="F7" s="5"/>
      <c r="G7" s="5"/>
      <c r="H7" s="53"/>
      <c r="I7" s="6"/>
      <c r="J7" s="45"/>
      <c r="K7" s="6"/>
      <c r="L7" s="6"/>
    </row>
    <row r="8" spans="1:15">
      <c r="H8" s="54"/>
      <c r="I8"/>
      <c r="J8" s="46"/>
      <c r="K8"/>
    </row>
    <row r="9" spans="1:15" ht="18">
      <c r="B9" s="7"/>
      <c r="C9" s="8"/>
      <c r="D9" s="8"/>
      <c r="E9" s="8"/>
      <c r="F9" s="8"/>
      <c r="G9" s="8"/>
      <c r="H9" s="55"/>
      <c r="I9" s="8"/>
      <c r="J9" s="47"/>
      <c r="K9" s="7"/>
    </row>
    <row r="10" spans="1:15" ht="26.25">
      <c r="A10" s="9"/>
      <c r="B10" s="29" t="s">
        <v>168</v>
      </c>
      <c r="C10" s="10"/>
      <c r="D10" s="10"/>
      <c r="E10" s="11"/>
      <c r="F10" s="11"/>
      <c r="G10" s="11"/>
      <c r="H10" s="56"/>
      <c r="I10" s="11"/>
      <c r="J10" s="48"/>
      <c r="K10" s="11"/>
      <c r="L10" s="9"/>
      <c r="M10" s="9"/>
      <c r="N10" s="9"/>
      <c r="O10" s="9"/>
    </row>
    <row r="11" spans="1:15" ht="31.5">
      <c r="A11" s="9"/>
      <c r="B11" s="9"/>
      <c r="C11" s="9"/>
      <c r="D11" s="30" t="s">
        <v>188</v>
      </c>
      <c r="E11" s="9"/>
      <c r="F11" s="9"/>
      <c r="G11" s="9"/>
      <c r="H11" s="57"/>
      <c r="I11" s="12"/>
      <c r="J11" s="49"/>
      <c r="K11" s="12"/>
      <c r="L11" s="9"/>
      <c r="M11" s="9"/>
      <c r="N11" s="9"/>
      <c r="O11" s="9"/>
    </row>
    <row r="12" spans="1:15" ht="23.25">
      <c r="A12" s="9"/>
      <c r="B12" s="9"/>
      <c r="C12" s="9"/>
      <c r="D12" s="9"/>
      <c r="E12" s="9"/>
      <c r="F12" s="9"/>
      <c r="G12" s="9"/>
      <c r="H12" s="57"/>
      <c r="I12" s="12"/>
      <c r="J12" s="49"/>
      <c r="K12" s="12"/>
      <c r="L12" s="9"/>
      <c r="M12" s="9"/>
      <c r="N12" s="9"/>
      <c r="O12" s="9"/>
    </row>
    <row r="13" spans="1:15" ht="35.1" customHeight="1">
      <c r="A13" s="13" t="s">
        <v>30</v>
      </c>
      <c r="B13" s="13" t="s">
        <v>0</v>
      </c>
      <c r="C13" s="13" t="s">
        <v>11</v>
      </c>
      <c r="D13" s="13" t="s">
        <v>31</v>
      </c>
      <c r="E13" s="13" t="s">
        <v>1</v>
      </c>
      <c r="F13" s="13" t="s">
        <v>2</v>
      </c>
      <c r="G13" s="13" t="s">
        <v>25</v>
      </c>
      <c r="H13" s="58" t="s">
        <v>3</v>
      </c>
      <c r="I13" s="13" t="s">
        <v>4</v>
      </c>
      <c r="J13" s="50" t="s">
        <v>5</v>
      </c>
      <c r="K13" s="13" t="s">
        <v>12</v>
      </c>
      <c r="L13" s="13" t="s">
        <v>6</v>
      </c>
      <c r="M13" s="13" t="s">
        <v>32</v>
      </c>
      <c r="N13" s="13" t="s">
        <v>6</v>
      </c>
      <c r="O13" s="14"/>
    </row>
    <row r="14" spans="1:15" ht="45" customHeight="1">
      <c r="A14" s="15">
        <v>1</v>
      </c>
      <c r="B14" s="77" t="s">
        <v>117</v>
      </c>
      <c r="C14" s="77" t="s">
        <v>118</v>
      </c>
      <c r="D14" s="15" t="s">
        <v>99</v>
      </c>
      <c r="E14" s="17">
        <v>17.215</v>
      </c>
      <c r="F14" s="17">
        <v>17.98</v>
      </c>
      <c r="G14" s="16">
        <f>(E14+F14)/2</f>
        <v>17.5975</v>
      </c>
      <c r="H14" s="51">
        <v>1</v>
      </c>
      <c r="I14" s="16">
        <f t="shared" ref="I14:I53" si="0">G14*H14</f>
        <v>17.5975</v>
      </c>
      <c r="J14" s="51">
        <v>1</v>
      </c>
      <c r="K14" s="16">
        <f t="shared" ref="K14:K53" si="1">I14*J14</f>
        <v>17.5975</v>
      </c>
      <c r="L14" s="17"/>
      <c r="M14" s="18">
        <f>(K14+L14*3)/4</f>
        <v>4.399375</v>
      </c>
      <c r="N14" s="15" t="s">
        <v>10</v>
      </c>
      <c r="O14" s="19"/>
    </row>
    <row r="15" spans="1:15" ht="45" customHeight="1">
      <c r="A15" s="15">
        <v>2</v>
      </c>
      <c r="B15" s="77" t="s">
        <v>119</v>
      </c>
      <c r="C15" s="77" t="s">
        <v>120</v>
      </c>
      <c r="D15" s="15" t="s">
        <v>99</v>
      </c>
      <c r="E15" s="17"/>
      <c r="F15" s="17"/>
      <c r="G15" s="16">
        <v>16.123999999999999</v>
      </c>
      <c r="H15" s="51">
        <v>1</v>
      </c>
      <c r="I15" s="16">
        <f t="shared" si="0"/>
        <v>16.123999999999999</v>
      </c>
      <c r="J15" s="51">
        <v>1</v>
      </c>
      <c r="K15" s="16">
        <f t="shared" si="1"/>
        <v>16.123999999999999</v>
      </c>
      <c r="L15" s="17"/>
      <c r="M15" s="18">
        <f>(K15+L15*3)/4</f>
        <v>4.0309999999999997</v>
      </c>
      <c r="N15" s="15" t="s">
        <v>10</v>
      </c>
      <c r="O15" s="20" t="s">
        <v>154</v>
      </c>
    </row>
    <row r="16" spans="1:15" ht="45" customHeight="1">
      <c r="A16" s="15">
        <v>3</v>
      </c>
      <c r="B16" s="79" t="s">
        <v>174</v>
      </c>
      <c r="C16" s="79" t="s">
        <v>95</v>
      </c>
      <c r="D16" s="21" t="s">
        <v>96</v>
      </c>
      <c r="E16" s="23">
        <v>14.17</v>
      </c>
      <c r="F16" s="23">
        <v>15.4</v>
      </c>
      <c r="G16" s="22">
        <f>AVERAGE(E16:F16)</f>
        <v>14.785</v>
      </c>
      <c r="H16" s="25">
        <v>1</v>
      </c>
      <c r="I16" s="71">
        <f t="shared" si="0"/>
        <v>14.785</v>
      </c>
      <c r="J16" s="25">
        <v>1</v>
      </c>
      <c r="K16" s="22">
        <f t="shared" si="1"/>
        <v>14.785</v>
      </c>
      <c r="L16" s="23"/>
      <c r="M16" s="24"/>
      <c r="N16" s="21" t="s">
        <v>10</v>
      </c>
      <c r="O16" s="14"/>
    </row>
    <row r="17" spans="1:15" ht="45" customHeight="1">
      <c r="A17" s="15">
        <v>4</v>
      </c>
      <c r="B17" s="79" t="s">
        <v>115</v>
      </c>
      <c r="C17" s="79" t="s">
        <v>116</v>
      </c>
      <c r="D17" s="21" t="s">
        <v>99</v>
      </c>
      <c r="E17" s="23">
        <v>14.88</v>
      </c>
      <c r="F17" s="23">
        <v>15.955</v>
      </c>
      <c r="G17" s="22">
        <f>(E17+F17)/2</f>
        <v>15.4175</v>
      </c>
      <c r="H17" s="25">
        <v>1</v>
      </c>
      <c r="I17" s="22">
        <f t="shared" si="0"/>
        <v>15.4175</v>
      </c>
      <c r="J17" s="25">
        <v>0.8</v>
      </c>
      <c r="K17" s="22">
        <f t="shared" si="1"/>
        <v>12.334000000000001</v>
      </c>
      <c r="L17" s="23"/>
      <c r="M17" s="24"/>
      <c r="N17" s="21" t="s">
        <v>10</v>
      </c>
      <c r="O17" s="14"/>
    </row>
    <row r="18" spans="1:15" ht="45" customHeight="1">
      <c r="A18" s="15">
        <v>5</v>
      </c>
      <c r="B18" s="79" t="s">
        <v>153</v>
      </c>
      <c r="C18" s="79" t="s">
        <v>18</v>
      </c>
      <c r="D18" s="21" t="s">
        <v>43</v>
      </c>
      <c r="E18" s="23">
        <v>14.42</v>
      </c>
      <c r="F18" s="23">
        <v>16.309999999999999</v>
      </c>
      <c r="G18" s="22">
        <f>AVERAGE(E18:F18)</f>
        <v>15.364999999999998</v>
      </c>
      <c r="H18" s="25">
        <v>1</v>
      </c>
      <c r="I18" s="71">
        <f t="shared" si="0"/>
        <v>15.364999999999998</v>
      </c>
      <c r="J18" s="25">
        <v>0.8</v>
      </c>
      <c r="K18" s="22">
        <f t="shared" si="1"/>
        <v>12.292</v>
      </c>
      <c r="L18" s="23"/>
      <c r="M18" s="24" t="e">
        <f>('Dossiers refusés'!#REF!+L18*3)/4</f>
        <v>#REF!</v>
      </c>
      <c r="N18" s="21" t="s">
        <v>10</v>
      </c>
      <c r="O18" s="14"/>
    </row>
    <row r="19" spans="1:15" ht="45" customHeight="1">
      <c r="A19" s="15">
        <v>6</v>
      </c>
      <c r="B19" s="79" t="s">
        <v>175</v>
      </c>
      <c r="C19" s="79" t="s">
        <v>58</v>
      </c>
      <c r="D19" s="21" t="s">
        <v>28</v>
      </c>
      <c r="E19" s="23">
        <v>14.21</v>
      </c>
      <c r="F19" s="23">
        <v>14.76</v>
      </c>
      <c r="G19" s="22">
        <f>AVERAGE(E19:F19)</f>
        <v>14.484999999999999</v>
      </c>
      <c r="H19" s="25">
        <v>1</v>
      </c>
      <c r="I19" s="71">
        <f t="shared" si="0"/>
        <v>14.484999999999999</v>
      </c>
      <c r="J19" s="25">
        <v>0.8</v>
      </c>
      <c r="K19" s="22">
        <f t="shared" si="1"/>
        <v>11.588000000000001</v>
      </c>
      <c r="L19" s="44"/>
      <c r="M19" s="44"/>
      <c r="N19" s="21" t="s">
        <v>10</v>
      </c>
      <c r="O19" s="14"/>
    </row>
    <row r="20" spans="1:15" ht="45" customHeight="1">
      <c r="A20" s="15">
        <v>7</v>
      </c>
      <c r="B20" s="77" t="s">
        <v>150</v>
      </c>
      <c r="C20" s="77" t="s">
        <v>57</v>
      </c>
      <c r="D20" s="21" t="s">
        <v>96</v>
      </c>
      <c r="E20" s="17">
        <v>12.53</v>
      </c>
      <c r="F20" s="17">
        <v>16.28</v>
      </c>
      <c r="G20" s="22">
        <f>AVERAGE(E20:F20)</f>
        <v>14.405000000000001</v>
      </c>
      <c r="H20" s="25">
        <v>0.8</v>
      </c>
      <c r="I20" s="71">
        <f t="shared" si="0"/>
        <v>11.524000000000001</v>
      </c>
      <c r="J20" s="25">
        <v>1</v>
      </c>
      <c r="K20" s="22">
        <f t="shared" si="1"/>
        <v>11.524000000000001</v>
      </c>
      <c r="L20" s="43"/>
      <c r="M20" s="43">
        <f>(K20+L20*3)/4</f>
        <v>2.8810000000000002</v>
      </c>
      <c r="N20" s="15" t="s">
        <v>10</v>
      </c>
      <c r="O20" s="14"/>
    </row>
    <row r="21" spans="1:15" ht="45" customHeight="1">
      <c r="A21" s="15">
        <v>8</v>
      </c>
      <c r="B21" s="79" t="s">
        <v>106</v>
      </c>
      <c r="C21" s="79" t="s">
        <v>107</v>
      </c>
      <c r="D21" s="21" t="s">
        <v>99</v>
      </c>
      <c r="E21" s="23">
        <v>12.435</v>
      </c>
      <c r="F21" s="23">
        <v>14.345000000000001</v>
      </c>
      <c r="G21" s="22">
        <f>(E21+F21)/2</f>
        <v>13.39</v>
      </c>
      <c r="H21" s="25">
        <v>1</v>
      </c>
      <c r="I21" s="71">
        <f t="shared" si="0"/>
        <v>13.39</v>
      </c>
      <c r="J21" s="25">
        <v>0.8</v>
      </c>
      <c r="K21" s="71">
        <f t="shared" si="1"/>
        <v>10.712000000000002</v>
      </c>
      <c r="L21" s="26"/>
      <c r="M21" s="26"/>
      <c r="N21" s="21" t="s">
        <v>10</v>
      </c>
      <c r="O21" s="14"/>
    </row>
    <row r="22" spans="1:15" ht="45" customHeight="1">
      <c r="A22" s="15">
        <v>9</v>
      </c>
      <c r="B22" s="79" t="s">
        <v>113</v>
      </c>
      <c r="C22" s="79" t="s">
        <v>114</v>
      </c>
      <c r="D22" s="21" t="s">
        <v>99</v>
      </c>
      <c r="E22" s="23">
        <v>12.75</v>
      </c>
      <c r="F22" s="23">
        <v>13.95</v>
      </c>
      <c r="G22" s="22">
        <f>(E22+F22)/2</f>
        <v>13.35</v>
      </c>
      <c r="H22" s="25">
        <v>1</v>
      </c>
      <c r="I22" s="22">
        <f t="shared" si="0"/>
        <v>13.35</v>
      </c>
      <c r="J22" s="25">
        <v>0.8</v>
      </c>
      <c r="K22" s="22">
        <f t="shared" si="1"/>
        <v>10.68</v>
      </c>
      <c r="L22" s="26"/>
      <c r="M22" s="26"/>
      <c r="N22" s="21" t="s">
        <v>10</v>
      </c>
      <c r="O22" s="14"/>
    </row>
    <row r="23" spans="1:15" ht="45" customHeight="1">
      <c r="A23" s="15">
        <v>10</v>
      </c>
      <c r="B23" s="79" t="s">
        <v>176</v>
      </c>
      <c r="C23" s="79" t="s">
        <v>17</v>
      </c>
      <c r="D23" s="21" t="s">
        <v>28</v>
      </c>
      <c r="E23" s="23">
        <v>13.93</v>
      </c>
      <c r="F23" s="23">
        <v>15.89</v>
      </c>
      <c r="G23" s="22">
        <f>AVERAGE(E23:F23)</f>
        <v>14.91</v>
      </c>
      <c r="H23" s="25">
        <v>0.8</v>
      </c>
      <c r="I23" s="71">
        <f t="shared" si="0"/>
        <v>11.928000000000001</v>
      </c>
      <c r="J23" s="25">
        <v>0.8</v>
      </c>
      <c r="K23" s="71">
        <f t="shared" si="1"/>
        <v>9.5424000000000007</v>
      </c>
      <c r="L23" s="26"/>
      <c r="M23" s="26"/>
      <c r="N23" s="21" t="s">
        <v>10</v>
      </c>
      <c r="O23" s="14"/>
    </row>
    <row r="24" spans="1:15" ht="45" customHeight="1">
      <c r="A24" s="15">
        <v>11</v>
      </c>
      <c r="B24" s="79" t="s">
        <v>142</v>
      </c>
      <c r="C24" s="79" t="s">
        <v>143</v>
      </c>
      <c r="D24" s="21" t="s">
        <v>99</v>
      </c>
      <c r="E24" s="23">
        <v>13.005000000000001</v>
      </c>
      <c r="F24" s="23">
        <v>15.06</v>
      </c>
      <c r="G24" s="22">
        <f>(E24+F24)/2</f>
        <v>14.032500000000001</v>
      </c>
      <c r="H24" s="25">
        <v>0.8</v>
      </c>
      <c r="I24" s="22">
        <f t="shared" si="0"/>
        <v>11.226000000000001</v>
      </c>
      <c r="J24" s="25">
        <v>0.8</v>
      </c>
      <c r="K24" s="71">
        <f t="shared" si="1"/>
        <v>8.9808000000000003</v>
      </c>
      <c r="L24" s="23"/>
      <c r="M24" s="24">
        <f>(K20+L24*3)/4</f>
        <v>2.8810000000000002</v>
      </c>
      <c r="N24" s="21" t="s">
        <v>10</v>
      </c>
      <c r="O24" s="14"/>
    </row>
    <row r="25" spans="1:15" ht="45" customHeight="1">
      <c r="A25" s="15">
        <v>12</v>
      </c>
      <c r="B25" s="77" t="s">
        <v>151</v>
      </c>
      <c r="C25" s="77" t="s">
        <v>51</v>
      </c>
      <c r="D25" s="21" t="s">
        <v>96</v>
      </c>
      <c r="E25" s="17">
        <v>12.99</v>
      </c>
      <c r="F25" s="17">
        <v>14.99</v>
      </c>
      <c r="G25" s="22">
        <f>AVERAGE(E25:F25)</f>
        <v>13.99</v>
      </c>
      <c r="H25" s="25">
        <v>0.8</v>
      </c>
      <c r="I25" s="71">
        <f t="shared" si="0"/>
        <v>11.192</v>
      </c>
      <c r="J25" s="25">
        <v>0.8</v>
      </c>
      <c r="K25" s="71">
        <f t="shared" si="1"/>
        <v>8.9535999999999998</v>
      </c>
      <c r="L25" s="23"/>
      <c r="M25" s="24">
        <f>(K25+L25*3)/4</f>
        <v>2.2383999999999999</v>
      </c>
      <c r="N25" s="15" t="s">
        <v>10</v>
      </c>
      <c r="O25" s="14"/>
    </row>
    <row r="26" spans="1:15" ht="45" customHeight="1">
      <c r="A26" s="15">
        <v>13</v>
      </c>
      <c r="B26" s="79" t="s">
        <v>146</v>
      </c>
      <c r="C26" s="79" t="s">
        <v>147</v>
      </c>
      <c r="D26" s="21" t="s">
        <v>148</v>
      </c>
      <c r="E26" s="23">
        <v>11.815</v>
      </c>
      <c r="F26" s="23">
        <v>15.484999999999999</v>
      </c>
      <c r="G26" s="22">
        <f>(E26+F26)/2</f>
        <v>13.649999999999999</v>
      </c>
      <c r="H26" s="25">
        <v>0.8</v>
      </c>
      <c r="I26" s="22">
        <f t="shared" si="0"/>
        <v>10.92</v>
      </c>
      <c r="J26" s="25">
        <v>0.8</v>
      </c>
      <c r="K26" s="71">
        <f t="shared" si="1"/>
        <v>8.7360000000000007</v>
      </c>
      <c r="L26" s="23"/>
      <c r="M26" s="23">
        <f>(K20+L26*3)/4</f>
        <v>2.8810000000000002</v>
      </c>
      <c r="N26" s="21" t="s">
        <v>10</v>
      </c>
      <c r="O26" s="14"/>
    </row>
    <row r="27" spans="1:15" ht="45" customHeight="1">
      <c r="A27" s="15">
        <v>14</v>
      </c>
      <c r="B27" s="79" t="s">
        <v>152</v>
      </c>
      <c r="C27" s="79" t="s">
        <v>17</v>
      </c>
      <c r="D27" s="21" t="s">
        <v>96</v>
      </c>
      <c r="E27" s="23">
        <v>11.82</v>
      </c>
      <c r="F27" s="23">
        <v>15.28</v>
      </c>
      <c r="G27" s="22">
        <f>AVERAGE(E27:F27)</f>
        <v>13.55</v>
      </c>
      <c r="H27" s="25">
        <v>0.8</v>
      </c>
      <c r="I27" s="71">
        <f t="shared" si="0"/>
        <v>10.840000000000002</v>
      </c>
      <c r="J27" s="25">
        <v>0.8</v>
      </c>
      <c r="K27" s="71">
        <f t="shared" si="1"/>
        <v>8.6720000000000024</v>
      </c>
      <c r="L27" s="17"/>
      <c r="M27" s="17">
        <f>(K27+L27*3)/4</f>
        <v>2.1680000000000006</v>
      </c>
      <c r="N27" s="15" t="s">
        <v>10</v>
      </c>
      <c r="O27" s="14"/>
    </row>
    <row r="28" spans="1:15" ht="45" customHeight="1">
      <c r="A28" s="15">
        <v>15</v>
      </c>
      <c r="B28" s="79" t="s">
        <v>123</v>
      </c>
      <c r="C28" s="79" t="s">
        <v>124</v>
      </c>
      <c r="D28" s="21" t="s">
        <v>99</v>
      </c>
      <c r="E28" s="23">
        <v>11.855</v>
      </c>
      <c r="F28" s="23">
        <v>14.664999999999999</v>
      </c>
      <c r="G28" s="22">
        <f>(E28+F28)/2</f>
        <v>13.26</v>
      </c>
      <c r="H28" s="25">
        <v>0.8</v>
      </c>
      <c r="I28" s="22">
        <f t="shared" si="0"/>
        <v>10.608000000000001</v>
      </c>
      <c r="J28" s="25">
        <v>0.8</v>
      </c>
      <c r="K28" s="71">
        <f t="shared" si="1"/>
        <v>8.4864000000000015</v>
      </c>
      <c r="L28" s="23"/>
      <c r="M28" s="23"/>
      <c r="N28" s="21" t="s">
        <v>10</v>
      </c>
      <c r="O28" s="14"/>
    </row>
    <row r="29" spans="1:15" ht="45" customHeight="1">
      <c r="A29" s="15">
        <v>16</v>
      </c>
      <c r="B29" s="79" t="s">
        <v>125</v>
      </c>
      <c r="C29" s="79" t="s">
        <v>126</v>
      </c>
      <c r="D29" s="21" t="s">
        <v>99</v>
      </c>
      <c r="E29" s="23">
        <v>12.73</v>
      </c>
      <c r="F29" s="23">
        <v>13.5</v>
      </c>
      <c r="G29" s="22">
        <f>(E29+F29)/2</f>
        <v>13.115</v>
      </c>
      <c r="H29" s="25">
        <v>0.8</v>
      </c>
      <c r="I29" s="22">
        <f t="shared" si="0"/>
        <v>10.492000000000001</v>
      </c>
      <c r="J29" s="25">
        <v>0.8</v>
      </c>
      <c r="K29" s="71">
        <f t="shared" si="1"/>
        <v>8.3936000000000011</v>
      </c>
      <c r="L29" s="23"/>
      <c r="M29" s="23"/>
      <c r="N29" s="21" t="s">
        <v>10</v>
      </c>
      <c r="O29" s="14"/>
    </row>
    <row r="30" spans="1:15" ht="45" customHeight="1">
      <c r="A30" s="15">
        <v>17</v>
      </c>
      <c r="B30" s="79" t="s">
        <v>177</v>
      </c>
      <c r="C30" s="79" t="s">
        <v>21</v>
      </c>
      <c r="D30" s="21" t="s">
        <v>93</v>
      </c>
      <c r="E30" s="23">
        <v>11.47</v>
      </c>
      <c r="F30" s="23">
        <v>14.68</v>
      </c>
      <c r="G30" s="22">
        <f>AVERAGE(E30:F30)</f>
        <v>13.074999999999999</v>
      </c>
      <c r="H30" s="25">
        <v>0.8</v>
      </c>
      <c r="I30" s="71">
        <f t="shared" si="0"/>
        <v>10.46</v>
      </c>
      <c r="J30" s="25">
        <v>0.8</v>
      </c>
      <c r="K30" s="71">
        <f t="shared" si="1"/>
        <v>8.3680000000000003</v>
      </c>
      <c r="L30" s="23"/>
      <c r="M30" s="23"/>
      <c r="N30" s="21" t="s">
        <v>10</v>
      </c>
      <c r="O30" s="14"/>
    </row>
    <row r="31" spans="1:15" ht="45" customHeight="1">
      <c r="A31" s="15">
        <v>18</v>
      </c>
      <c r="B31" s="79" t="s">
        <v>131</v>
      </c>
      <c r="C31" s="79" t="s">
        <v>132</v>
      </c>
      <c r="D31" s="21" t="s">
        <v>99</v>
      </c>
      <c r="E31" s="23">
        <v>10.77</v>
      </c>
      <c r="F31" s="23">
        <v>14.505000000000001</v>
      </c>
      <c r="G31" s="22">
        <f>(E31+F31)/2</f>
        <v>12.637499999999999</v>
      </c>
      <c r="H31" s="25">
        <v>0.8</v>
      </c>
      <c r="I31" s="22">
        <f t="shared" si="0"/>
        <v>10.11</v>
      </c>
      <c r="J31" s="25">
        <v>0.8</v>
      </c>
      <c r="K31" s="71">
        <f t="shared" si="1"/>
        <v>8.0879999999999992</v>
      </c>
      <c r="L31" s="21"/>
      <c r="M31" s="21"/>
      <c r="N31" s="21" t="s">
        <v>10</v>
      </c>
      <c r="O31" s="14"/>
    </row>
    <row r="32" spans="1:15" ht="45" customHeight="1">
      <c r="A32" s="15">
        <v>19</v>
      </c>
      <c r="B32" s="79" t="s">
        <v>149</v>
      </c>
      <c r="C32" s="79" t="s">
        <v>17</v>
      </c>
      <c r="D32" s="21" t="s">
        <v>99</v>
      </c>
      <c r="E32" s="23">
        <v>10.85</v>
      </c>
      <c r="F32" s="23">
        <v>13.25</v>
      </c>
      <c r="G32" s="22">
        <f>(E32+F32)/2</f>
        <v>12.05</v>
      </c>
      <c r="H32" s="25">
        <v>0.8</v>
      </c>
      <c r="I32" s="71">
        <f t="shared" si="0"/>
        <v>9.64</v>
      </c>
      <c r="J32" s="25">
        <v>0.8</v>
      </c>
      <c r="K32" s="71">
        <f t="shared" si="1"/>
        <v>7.7120000000000006</v>
      </c>
      <c r="L32" s="23"/>
      <c r="M32" s="23"/>
      <c r="N32" s="21" t="s">
        <v>10</v>
      </c>
      <c r="O32" s="14"/>
    </row>
    <row r="33" spans="1:16" ht="45" customHeight="1">
      <c r="A33" s="15">
        <v>20</v>
      </c>
      <c r="B33" s="79" t="s">
        <v>178</v>
      </c>
      <c r="C33" s="79" t="s">
        <v>56</v>
      </c>
      <c r="D33" s="21" t="s">
        <v>43</v>
      </c>
      <c r="E33" s="23">
        <v>11.24</v>
      </c>
      <c r="F33" s="23">
        <v>15.27</v>
      </c>
      <c r="G33" s="22">
        <f>AVERAGE(E33:F33)</f>
        <v>13.254999999999999</v>
      </c>
      <c r="H33" s="25">
        <v>0.7</v>
      </c>
      <c r="I33" s="71">
        <f t="shared" si="0"/>
        <v>9.2784999999999993</v>
      </c>
      <c r="J33" s="25">
        <v>0.8</v>
      </c>
      <c r="K33" s="71">
        <f t="shared" si="1"/>
        <v>7.4227999999999996</v>
      </c>
      <c r="L33" s="23"/>
      <c r="M33" s="23"/>
      <c r="N33" s="21" t="s">
        <v>10</v>
      </c>
      <c r="O33" s="14"/>
    </row>
    <row r="34" spans="1:16" ht="45" customHeight="1">
      <c r="A34" s="15">
        <v>21</v>
      </c>
      <c r="B34" s="79" t="s">
        <v>179</v>
      </c>
      <c r="C34" s="79" t="s">
        <v>92</v>
      </c>
      <c r="D34" s="21" t="s">
        <v>43</v>
      </c>
      <c r="E34" s="23">
        <v>12.3</v>
      </c>
      <c r="F34" s="23">
        <v>13.13</v>
      </c>
      <c r="G34" s="22">
        <f>AVERAGE(E34:F34)</f>
        <v>12.715</v>
      </c>
      <c r="H34" s="25">
        <v>0.7</v>
      </c>
      <c r="I34" s="71">
        <f t="shared" si="0"/>
        <v>8.9004999999999992</v>
      </c>
      <c r="J34" s="25">
        <v>0.8</v>
      </c>
      <c r="K34" s="71">
        <f t="shared" si="1"/>
        <v>7.1204000000000001</v>
      </c>
      <c r="L34" s="23"/>
      <c r="M34" s="23"/>
      <c r="N34" s="21" t="s">
        <v>10</v>
      </c>
      <c r="O34" s="14"/>
    </row>
    <row r="35" spans="1:16" ht="45" customHeight="1">
      <c r="A35" s="15">
        <v>22</v>
      </c>
      <c r="B35" s="79" t="s">
        <v>180</v>
      </c>
      <c r="C35" s="79" t="s">
        <v>21</v>
      </c>
      <c r="D35" s="21" t="s">
        <v>37</v>
      </c>
      <c r="E35" s="23">
        <v>11.95</v>
      </c>
      <c r="F35" s="23">
        <v>13.34</v>
      </c>
      <c r="G35" s="22">
        <f>AVERAGE(E35:F35)</f>
        <v>12.645</v>
      </c>
      <c r="H35" s="25">
        <v>0.7</v>
      </c>
      <c r="I35" s="71">
        <f t="shared" si="0"/>
        <v>8.8514999999999997</v>
      </c>
      <c r="J35" s="25">
        <v>0.8</v>
      </c>
      <c r="K35" s="71">
        <f t="shared" si="1"/>
        <v>7.0811999999999999</v>
      </c>
      <c r="L35" s="23"/>
      <c r="M35" s="23"/>
      <c r="N35" s="21" t="s">
        <v>10</v>
      </c>
      <c r="O35" s="14"/>
    </row>
    <row r="36" spans="1:16" ht="45" customHeight="1">
      <c r="A36" s="15">
        <v>23</v>
      </c>
      <c r="B36" s="79" t="s">
        <v>121</v>
      </c>
      <c r="C36" s="79" t="s">
        <v>109</v>
      </c>
      <c r="D36" s="21" t="s">
        <v>99</v>
      </c>
      <c r="E36" s="23">
        <v>10.815</v>
      </c>
      <c r="F36" s="23">
        <v>14.44</v>
      </c>
      <c r="G36" s="22">
        <f t="shared" ref="G36:G41" si="2">(E36+F36)/2</f>
        <v>12.6275</v>
      </c>
      <c r="H36" s="25">
        <v>0.7</v>
      </c>
      <c r="I36" s="71">
        <f t="shared" si="0"/>
        <v>8.8392499999999998</v>
      </c>
      <c r="J36" s="25">
        <v>0.8</v>
      </c>
      <c r="K36" s="71">
        <f t="shared" si="1"/>
        <v>7.0714000000000006</v>
      </c>
      <c r="L36" s="21"/>
      <c r="M36" s="21"/>
      <c r="N36" s="21" t="s">
        <v>10</v>
      </c>
      <c r="O36" s="14"/>
    </row>
    <row r="37" spans="1:16" ht="45" customHeight="1">
      <c r="A37" s="15">
        <v>24</v>
      </c>
      <c r="B37" s="79" t="s">
        <v>135</v>
      </c>
      <c r="C37" s="79" t="s">
        <v>13</v>
      </c>
      <c r="D37" s="21" t="s">
        <v>99</v>
      </c>
      <c r="E37" s="23">
        <v>10.91</v>
      </c>
      <c r="F37" s="23">
        <v>14.1</v>
      </c>
      <c r="G37" s="22">
        <f t="shared" si="2"/>
        <v>12.504999999999999</v>
      </c>
      <c r="H37" s="25">
        <v>0.7</v>
      </c>
      <c r="I37" s="71">
        <f t="shared" si="0"/>
        <v>8.7534999999999989</v>
      </c>
      <c r="J37" s="25">
        <v>0.8</v>
      </c>
      <c r="K37" s="71">
        <f t="shared" si="1"/>
        <v>7.0027999999999997</v>
      </c>
      <c r="L37" s="21"/>
      <c r="M37" s="21"/>
      <c r="N37" s="21" t="s">
        <v>10</v>
      </c>
      <c r="O37" s="14"/>
    </row>
    <row r="38" spans="1:16" ht="45" customHeight="1">
      <c r="A38" s="15">
        <v>25</v>
      </c>
      <c r="B38" s="79" t="s">
        <v>135</v>
      </c>
      <c r="C38" s="79" t="s">
        <v>20</v>
      </c>
      <c r="D38" s="21" t="s">
        <v>99</v>
      </c>
      <c r="E38" s="23">
        <v>10.875</v>
      </c>
      <c r="F38" s="23">
        <v>13.93</v>
      </c>
      <c r="G38" s="22">
        <f t="shared" si="2"/>
        <v>12.4025</v>
      </c>
      <c r="H38" s="25">
        <v>0.7</v>
      </c>
      <c r="I38" s="71">
        <f t="shared" si="0"/>
        <v>8.6817499999999992</v>
      </c>
      <c r="J38" s="25">
        <v>0.8</v>
      </c>
      <c r="K38" s="71">
        <f t="shared" si="1"/>
        <v>6.9453999999999994</v>
      </c>
      <c r="L38" s="21"/>
      <c r="M38" s="21"/>
      <c r="N38" s="21" t="s">
        <v>10</v>
      </c>
      <c r="O38" s="14"/>
    </row>
    <row r="39" spans="1:16" ht="45" customHeight="1">
      <c r="A39" s="15">
        <v>26</v>
      </c>
      <c r="B39" s="79" t="s">
        <v>137</v>
      </c>
      <c r="C39" s="79" t="s">
        <v>138</v>
      </c>
      <c r="D39" s="21" t="s">
        <v>99</v>
      </c>
      <c r="E39" s="23">
        <v>10.76</v>
      </c>
      <c r="F39" s="23">
        <v>13.785</v>
      </c>
      <c r="G39" s="22">
        <f t="shared" si="2"/>
        <v>12.272500000000001</v>
      </c>
      <c r="H39" s="25">
        <v>0.7</v>
      </c>
      <c r="I39" s="71">
        <f t="shared" si="0"/>
        <v>8.5907499999999999</v>
      </c>
      <c r="J39" s="25">
        <v>0.8</v>
      </c>
      <c r="K39" s="71">
        <f t="shared" si="1"/>
        <v>6.8726000000000003</v>
      </c>
      <c r="L39" s="21"/>
      <c r="M39" s="21"/>
      <c r="N39" s="21" t="s">
        <v>10</v>
      </c>
      <c r="O39" s="14"/>
    </row>
    <row r="40" spans="1:16" ht="45" customHeight="1">
      <c r="A40" s="15">
        <v>27</v>
      </c>
      <c r="B40" s="100" t="s">
        <v>105</v>
      </c>
      <c r="C40" s="100" t="s">
        <v>7</v>
      </c>
      <c r="D40" s="21" t="s">
        <v>99</v>
      </c>
      <c r="E40" s="23">
        <v>10.98</v>
      </c>
      <c r="F40" s="23">
        <v>13.48</v>
      </c>
      <c r="G40" s="22">
        <f t="shared" si="2"/>
        <v>12.23</v>
      </c>
      <c r="H40" s="25">
        <v>0.7</v>
      </c>
      <c r="I40" s="71">
        <f t="shared" si="0"/>
        <v>8.5609999999999999</v>
      </c>
      <c r="J40" s="25">
        <v>0.8</v>
      </c>
      <c r="K40" s="71">
        <f t="shared" si="1"/>
        <v>6.8488000000000007</v>
      </c>
      <c r="L40" s="101" t="s">
        <v>156</v>
      </c>
      <c r="M40" s="102"/>
      <c r="N40" s="21" t="s">
        <v>10</v>
      </c>
      <c r="O40" s="14"/>
    </row>
    <row r="41" spans="1:16" ht="45" customHeight="1">
      <c r="A41" s="15">
        <v>28</v>
      </c>
      <c r="B41" s="79" t="s">
        <v>129</v>
      </c>
      <c r="C41" s="79" t="s">
        <v>130</v>
      </c>
      <c r="D41" s="21" t="s">
        <v>99</v>
      </c>
      <c r="E41" s="23">
        <v>10.225</v>
      </c>
      <c r="F41" s="23">
        <v>12.795</v>
      </c>
      <c r="G41" s="22">
        <f t="shared" si="2"/>
        <v>11.51</v>
      </c>
      <c r="H41" s="25">
        <v>0.7</v>
      </c>
      <c r="I41" s="71">
        <f t="shared" si="0"/>
        <v>8.0569999999999986</v>
      </c>
      <c r="J41" s="25">
        <v>0.8</v>
      </c>
      <c r="K41" s="71">
        <f t="shared" si="1"/>
        <v>6.4455999999999989</v>
      </c>
      <c r="L41" s="23"/>
      <c r="M41" s="23"/>
      <c r="N41" s="21" t="s">
        <v>10</v>
      </c>
      <c r="O41" s="14"/>
    </row>
    <row r="42" spans="1:16" ht="45" customHeight="1">
      <c r="A42" s="15">
        <v>29</v>
      </c>
      <c r="B42" s="79" t="s">
        <v>181</v>
      </c>
      <c r="C42" s="79" t="s">
        <v>47</v>
      </c>
      <c r="D42" s="21" t="s">
        <v>46</v>
      </c>
      <c r="E42" s="23">
        <v>11.57</v>
      </c>
      <c r="F42" s="23">
        <v>13.97</v>
      </c>
      <c r="G42" s="22">
        <f>AVERAGE(E42:F42)</f>
        <v>12.77</v>
      </c>
      <c r="H42" s="25">
        <v>0.8</v>
      </c>
      <c r="I42" s="71">
        <f t="shared" si="0"/>
        <v>10.216000000000001</v>
      </c>
      <c r="J42" s="25">
        <v>0.6</v>
      </c>
      <c r="K42" s="71">
        <f t="shared" si="1"/>
        <v>6.1296000000000008</v>
      </c>
      <c r="L42" s="23"/>
      <c r="M42" s="23"/>
      <c r="N42" s="21" t="s">
        <v>10</v>
      </c>
      <c r="O42" s="14"/>
    </row>
    <row r="43" spans="1:16" ht="45" customHeight="1">
      <c r="A43" s="15">
        <v>30</v>
      </c>
      <c r="B43" s="100" t="s">
        <v>112</v>
      </c>
      <c r="C43" s="100" t="s">
        <v>92</v>
      </c>
      <c r="D43" s="21" t="s">
        <v>99</v>
      </c>
      <c r="E43" s="23">
        <v>11.164999999999999</v>
      </c>
      <c r="F43" s="23">
        <v>13.425000000000001</v>
      </c>
      <c r="G43" s="22">
        <f t="shared" ref="G43:G49" si="3">(E43+F43)/2</f>
        <v>12.295</v>
      </c>
      <c r="H43" s="25">
        <v>0.6</v>
      </c>
      <c r="I43" s="71">
        <f t="shared" si="0"/>
        <v>7.3769999999999998</v>
      </c>
      <c r="J43" s="25">
        <v>0.8</v>
      </c>
      <c r="K43" s="71">
        <f t="shared" si="1"/>
        <v>5.9016000000000002</v>
      </c>
      <c r="L43" s="101" t="s">
        <v>156</v>
      </c>
      <c r="M43" s="103"/>
      <c r="N43" s="21" t="s">
        <v>10</v>
      </c>
      <c r="O43" s="14"/>
    </row>
    <row r="44" spans="1:16" ht="45" customHeight="1">
      <c r="A44" s="15">
        <v>31</v>
      </c>
      <c r="B44" s="79" t="s">
        <v>122</v>
      </c>
      <c r="C44" s="79" t="s">
        <v>9</v>
      </c>
      <c r="D44" s="21" t="s">
        <v>99</v>
      </c>
      <c r="E44" s="23">
        <v>10.805</v>
      </c>
      <c r="F44" s="23">
        <v>13.435</v>
      </c>
      <c r="G44" s="22">
        <f t="shared" si="3"/>
        <v>12.120000000000001</v>
      </c>
      <c r="H44" s="25">
        <v>0.6</v>
      </c>
      <c r="I44" s="71">
        <f t="shared" si="0"/>
        <v>7.2720000000000002</v>
      </c>
      <c r="J44" s="25">
        <v>0.8</v>
      </c>
      <c r="K44" s="71">
        <f t="shared" si="1"/>
        <v>5.8176000000000005</v>
      </c>
      <c r="L44" s="44"/>
      <c r="M44" s="44"/>
      <c r="N44" s="21" t="s">
        <v>10</v>
      </c>
      <c r="O44" s="14"/>
    </row>
    <row r="45" spans="1:16" ht="45" customHeight="1">
      <c r="A45" s="15">
        <v>32</v>
      </c>
      <c r="B45" s="79" t="s">
        <v>139</v>
      </c>
      <c r="C45" s="79" t="s">
        <v>118</v>
      </c>
      <c r="D45" s="21" t="s">
        <v>99</v>
      </c>
      <c r="E45" s="23">
        <v>10.265000000000001</v>
      </c>
      <c r="F45" s="23">
        <v>13.295</v>
      </c>
      <c r="G45" s="22">
        <f t="shared" si="3"/>
        <v>11.780000000000001</v>
      </c>
      <c r="H45" s="25">
        <v>0.6</v>
      </c>
      <c r="I45" s="71">
        <f t="shared" si="0"/>
        <v>7.0680000000000005</v>
      </c>
      <c r="J45" s="25">
        <v>0.8</v>
      </c>
      <c r="K45" s="71">
        <f t="shared" si="1"/>
        <v>5.6544000000000008</v>
      </c>
      <c r="L45" s="26"/>
      <c r="M45" s="26"/>
      <c r="N45" s="21" t="s">
        <v>10</v>
      </c>
      <c r="O45" s="14"/>
    </row>
    <row r="46" spans="1:16" ht="45" customHeight="1">
      <c r="A46" s="15">
        <v>33</v>
      </c>
      <c r="B46" s="79" t="s">
        <v>140</v>
      </c>
      <c r="C46" s="79" t="s">
        <v>141</v>
      </c>
      <c r="D46" s="21" t="s">
        <v>99</v>
      </c>
      <c r="E46" s="23">
        <v>10.795</v>
      </c>
      <c r="F46" s="23">
        <v>13.88</v>
      </c>
      <c r="G46" s="22">
        <f t="shared" si="3"/>
        <v>12.3375</v>
      </c>
      <c r="H46" s="25">
        <v>0.7</v>
      </c>
      <c r="I46" s="71">
        <f t="shared" si="0"/>
        <v>8.6362500000000004</v>
      </c>
      <c r="J46" s="25">
        <v>0.6</v>
      </c>
      <c r="K46" s="71">
        <f t="shared" si="1"/>
        <v>5.1817500000000001</v>
      </c>
      <c r="L46" s="26"/>
      <c r="M46" s="26"/>
      <c r="N46" s="21" t="s">
        <v>10</v>
      </c>
      <c r="O46" s="14"/>
    </row>
    <row r="47" spans="1:16" s="4" customFormat="1" ht="45" customHeight="1">
      <c r="A47" s="15">
        <v>34</v>
      </c>
      <c r="B47" s="79" t="s">
        <v>110</v>
      </c>
      <c r="C47" s="79" t="s">
        <v>111</v>
      </c>
      <c r="D47" s="21" t="s">
        <v>99</v>
      </c>
      <c r="E47" s="23">
        <v>10.98</v>
      </c>
      <c r="F47" s="23">
        <v>13.484999999999999</v>
      </c>
      <c r="G47" s="22">
        <f t="shared" si="3"/>
        <v>12.2325</v>
      </c>
      <c r="H47" s="25">
        <v>0.7</v>
      </c>
      <c r="I47" s="71">
        <f t="shared" si="0"/>
        <v>8.5627499999999994</v>
      </c>
      <c r="J47" s="25">
        <v>0.6</v>
      </c>
      <c r="K47" s="71">
        <f t="shared" si="1"/>
        <v>5.1376499999999998</v>
      </c>
      <c r="L47" s="26"/>
      <c r="M47" s="26"/>
      <c r="N47" s="21" t="s">
        <v>10</v>
      </c>
      <c r="O47" s="14"/>
      <c r="P47"/>
    </row>
    <row r="48" spans="1:16" s="4" customFormat="1" ht="45" customHeight="1">
      <c r="A48" s="15">
        <v>35</v>
      </c>
      <c r="B48" s="79" t="s">
        <v>136</v>
      </c>
      <c r="C48" s="79" t="s">
        <v>15</v>
      </c>
      <c r="D48" s="21" t="s">
        <v>99</v>
      </c>
      <c r="E48" s="23">
        <v>11.005000000000001</v>
      </c>
      <c r="F48" s="23">
        <v>13.13</v>
      </c>
      <c r="G48" s="22">
        <f t="shared" si="3"/>
        <v>12.067500000000001</v>
      </c>
      <c r="H48" s="25">
        <v>0.7</v>
      </c>
      <c r="I48" s="71">
        <f t="shared" si="0"/>
        <v>8.4472500000000004</v>
      </c>
      <c r="J48" s="25">
        <v>0.6</v>
      </c>
      <c r="K48" s="71">
        <f t="shared" si="1"/>
        <v>5.0683499999999997</v>
      </c>
      <c r="L48" s="44"/>
      <c r="M48" s="44"/>
      <c r="N48" s="21" t="s">
        <v>10</v>
      </c>
      <c r="O48" s="14"/>
      <c r="P48"/>
    </row>
    <row r="49" spans="1:16" s="4" customFormat="1" ht="45" customHeight="1">
      <c r="A49" s="15">
        <v>36</v>
      </c>
      <c r="B49" s="100" t="s">
        <v>127</v>
      </c>
      <c r="C49" s="100" t="s">
        <v>128</v>
      </c>
      <c r="D49" s="21" t="s">
        <v>99</v>
      </c>
      <c r="E49" s="23">
        <v>10.74</v>
      </c>
      <c r="F49" s="23">
        <v>12.99</v>
      </c>
      <c r="G49" s="22">
        <f t="shared" si="3"/>
        <v>11.865</v>
      </c>
      <c r="H49" s="25">
        <v>0.7</v>
      </c>
      <c r="I49" s="71">
        <f t="shared" si="0"/>
        <v>8.3055000000000003</v>
      </c>
      <c r="J49" s="25">
        <v>0.6</v>
      </c>
      <c r="K49" s="71">
        <f t="shared" si="1"/>
        <v>4.9832999999999998</v>
      </c>
      <c r="L49" s="104" t="s">
        <v>156</v>
      </c>
      <c r="M49" s="105"/>
      <c r="N49" s="21" t="s">
        <v>10</v>
      </c>
      <c r="O49" s="14"/>
      <c r="P49"/>
    </row>
    <row r="50" spans="1:16" s="4" customFormat="1" ht="45" customHeight="1">
      <c r="A50" s="15">
        <v>37</v>
      </c>
      <c r="B50" s="79" t="s">
        <v>182</v>
      </c>
      <c r="C50" s="79" t="s">
        <v>8</v>
      </c>
      <c r="D50" s="21" t="s">
        <v>43</v>
      </c>
      <c r="E50" s="23">
        <v>11.5</v>
      </c>
      <c r="F50" s="23">
        <v>13.7</v>
      </c>
      <c r="G50" s="22">
        <f>AVERAGE(E50:F50)</f>
        <v>12.6</v>
      </c>
      <c r="H50" s="25">
        <v>0.6</v>
      </c>
      <c r="I50" s="71">
        <f t="shared" si="0"/>
        <v>7.56</v>
      </c>
      <c r="J50" s="25">
        <v>0.6</v>
      </c>
      <c r="K50" s="71">
        <f t="shared" si="1"/>
        <v>4.5359999999999996</v>
      </c>
      <c r="L50" s="44"/>
      <c r="M50" s="44"/>
      <c r="N50" s="21" t="s">
        <v>10</v>
      </c>
      <c r="O50" s="14"/>
      <c r="P50"/>
    </row>
    <row r="51" spans="1:16" s="4" customFormat="1" ht="45" customHeight="1">
      <c r="A51" s="15">
        <v>38</v>
      </c>
      <c r="B51" s="79" t="s">
        <v>133</v>
      </c>
      <c r="C51" s="79" t="s">
        <v>134</v>
      </c>
      <c r="D51" s="21" t="s">
        <v>99</v>
      </c>
      <c r="E51" s="23">
        <v>11.83</v>
      </c>
      <c r="F51" s="23">
        <v>14.18</v>
      </c>
      <c r="G51" s="22">
        <f>(E51+F51)/2</f>
        <v>13.004999999999999</v>
      </c>
      <c r="H51" s="25">
        <v>0.8</v>
      </c>
      <c r="I51" s="71">
        <f t="shared" si="0"/>
        <v>10.404</v>
      </c>
      <c r="J51" s="25">
        <v>0.4</v>
      </c>
      <c r="K51" s="71">
        <f t="shared" si="1"/>
        <v>4.1616</v>
      </c>
      <c r="L51" s="23"/>
      <c r="M51" s="44"/>
      <c r="N51" s="21" t="s">
        <v>10</v>
      </c>
      <c r="O51" s="14"/>
      <c r="P51"/>
    </row>
    <row r="52" spans="1:16" ht="45" customHeight="1">
      <c r="A52" s="15">
        <v>39</v>
      </c>
      <c r="B52" s="79" t="s">
        <v>183</v>
      </c>
      <c r="C52" s="79" t="s">
        <v>94</v>
      </c>
      <c r="D52" s="21" t="s">
        <v>43</v>
      </c>
      <c r="E52" s="23">
        <v>11.5</v>
      </c>
      <c r="F52" s="23">
        <v>13.28</v>
      </c>
      <c r="G52" s="22">
        <f>AVERAGE(E52:F52)</f>
        <v>12.39</v>
      </c>
      <c r="H52" s="25">
        <v>0.5</v>
      </c>
      <c r="I52" s="71">
        <f t="shared" si="0"/>
        <v>6.1950000000000003</v>
      </c>
      <c r="J52" s="25">
        <v>0.6</v>
      </c>
      <c r="K52" s="71">
        <f t="shared" si="1"/>
        <v>3.7170000000000001</v>
      </c>
      <c r="L52" s="21"/>
      <c r="M52" s="26"/>
      <c r="N52" s="21" t="s">
        <v>10</v>
      </c>
      <c r="O52" s="106"/>
    </row>
    <row r="53" spans="1:16" s="4" customFormat="1" ht="45" customHeight="1">
      <c r="A53" s="15">
        <v>40</v>
      </c>
      <c r="B53" s="100" t="s">
        <v>108</v>
      </c>
      <c r="C53" s="100" t="s">
        <v>109</v>
      </c>
      <c r="D53" s="21" t="s">
        <v>99</v>
      </c>
      <c r="E53" s="23">
        <v>12.54</v>
      </c>
      <c r="F53" s="23">
        <v>12.83</v>
      </c>
      <c r="G53" s="22">
        <f>(E53+F53)/2</f>
        <v>12.684999999999999</v>
      </c>
      <c r="H53" s="25">
        <v>0.6</v>
      </c>
      <c r="I53" s="71">
        <f t="shared" si="0"/>
        <v>7.6109999999999989</v>
      </c>
      <c r="J53" s="25">
        <v>0.4</v>
      </c>
      <c r="K53" s="71">
        <f t="shared" si="1"/>
        <v>3.0443999999999996</v>
      </c>
      <c r="L53" s="101" t="s">
        <v>156</v>
      </c>
      <c r="M53" s="105"/>
      <c r="N53" s="21" t="s">
        <v>10</v>
      </c>
      <c r="O53" s="107"/>
    </row>
    <row r="54" spans="1:16" s="4" customFormat="1" ht="33.75">
      <c r="A54" s="60"/>
      <c r="B54" s="63"/>
      <c r="C54" s="63"/>
      <c r="D54" s="64"/>
      <c r="E54" s="65"/>
      <c r="F54" s="65"/>
      <c r="G54" s="66"/>
      <c r="H54" s="67"/>
      <c r="I54" s="66"/>
      <c r="J54" s="68"/>
      <c r="K54" s="66"/>
      <c r="L54" s="69"/>
      <c r="M54" s="41"/>
      <c r="N54" s="41"/>
    </row>
    <row r="55" spans="1:16" s="4" customFormat="1" ht="24.75" customHeight="1">
      <c r="A55" s="9"/>
      <c r="B55" s="84"/>
      <c r="C55" s="99" t="s">
        <v>171</v>
      </c>
      <c r="D55" s="97" t="s">
        <v>58</v>
      </c>
      <c r="E55" s="98"/>
      <c r="F55" s="96"/>
      <c r="H55" s="86"/>
      <c r="I55" s="85"/>
      <c r="J55" s="85" t="s">
        <v>170</v>
      </c>
      <c r="K55" s="87"/>
      <c r="L55" s="85"/>
      <c r="M55" s="84"/>
      <c r="N55" s="84"/>
      <c r="O55" s="70"/>
    </row>
    <row r="56" spans="1:16" ht="31.5" customHeight="1">
      <c r="A56" s="9"/>
      <c r="B56" s="84"/>
      <c r="C56" s="99"/>
      <c r="D56" s="97"/>
      <c r="E56" s="97"/>
      <c r="F56" s="84"/>
      <c r="G56" s="84"/>
      <c r="H56" s="86"/>
      <c r="I56" s="85"/>
      <c r="J56" s="87"/>
      <c r="K56" s="85"/>
      <c r="L56" s="84"/>
      <c r="M56" s="84"/>
      <c r="N56" s="84"/>
      <c r="O56" s="9"/>
    </row>
    <row r="57" spans="1:16" ht="31.5" customHeight="1">
      <c r="A57" s="9"/>
      <c r="B57" s="84"/>
      <c r="C57" s="99" t="s">
        <v>184</v>
      </c>
      <c r="D57" s="97"/>
      <c r="E57" s="97"/>
      <c r="F57" s="84"/>
      <c r="G57" s="84"/>
      <c r="H57" s="86"/>
      <c r="I57" s="85"/>
      <c r="J57" s="87"/>
      <c r="K57" s="85"/>
      <c r="L57" s="84"/>
      <c r="M57" s="84"/>
      <c r="N57" s="84"/>
      <c r="O57" s="9"/>
    </row>
    <row r="58" spans="1:16" ht="30">
      <c r="A58" s="9"/>
      <c r="B58" s="84"/>
      <c r="C58" s="97"/>
      <c r="D58" s="97"/>
      <c r="E58" s="97"/>
      <c r="F58" s="84"/>
      <c r="G58" s="84"/>
      <c r="H58" s="86"/>
      <c r="I58" s="85"/>
      <c r="J58" s="87"/>
      <c r="K58" s="85"/>
      <c r="L58" s="84"/>
      <c r="M58" s="84"/>
      <c r="N58" s="84"/>
      <c r="O58" s="9"/>
    </row>
    <row r="59" spans="1:16" ht="38.25" customHeight="1">
      <c r="A59" s="9"/>
      <c r="B59" s="84"/>
      <c r="C59" s="99" t="s">
        <v>185</v>
      </c>
      <c r="D59" s="97"/>
      <c r="E59" s="97"/>
      <c r="F59" s="84"/>
      <c r="G59" s="84"/>
      <c r="H59" s="86"/>
      <c r="I59" s="85"/>
      <c r="J59" s="87"/>
      <c r="K59" s="85"/>
      <c r="L59" s="84"/>
      <c r="M59" s="84"/>
      <c r="N59" s="84"/>
      <c r="O59" s="9"/>
    </row>
    <row r="60" spans="1:16" ht="30">
      <c r="A60" s="9"/>
      <c r="B60" s="84"/>
      <c r="C60" s="97"/>
      <c r="D60" s="97"/>
      <c r="E60" s="97"/>
      <c r="F60" s="84"/>
      <c r="G60" s="84"/>
      <c r="H60" s="86"/>
      <c r="I60" s="85"/>
      <c r="J60" s="87"/>
      <c r="K60" s="85"/>
      <c r="L60" s="84"/>
      <c r="M60" s="84"/>
      <c r="N60" s="84"/>
      <c r="O60" s="9"/>
    </row>
    <row r="61" spans="1:16" ht="30">
      <c r="A61" s="9"/>
      <c r="B61" s="88"/>
      <c r="C61" s="99" t="s">
        <v>186</v>
      </c>
      <c r="D61" s="97"/>
      <c r="E61" s="97"/>
      <c r="F61" s="84"/>
      <c r="G61" s="84"/>
      <c r="H61" s="86"/>
      <c r="I61" s="85"/>
      <c r="J61" s="87"/>
      <c r="K61" s="85"/>
      <c r="L61" s="84"/>
      <c r="M61" s="84"/>
      <c r="N61" s="84"/>
      <c r="O61" s="9"/>
    </row>
    <row r="62" spans="1:16" ht="23.25">
      <c r="A62" s="9"/>
      <c r="B62" s="88"/>
      <c r="C62" s="88"/>
      <c r="D62" s="88"/>
      <c r="E62" s="88"/>
      <c r="F62" s="88"/>
      <c r="G62" s="88"/>
      <c r="H62" s="89"/>
      <c r="I62" s="90"/>
      <c r="J62" s="91"/>
      <c r="K62" s="90"/>
      <c r="L62" s="88"/>
      <c r="M62" s="88"/>
      <c r="N62" s="88"/>
      <c r="O62" s="9"/>
    </row>
    <row r="63" spans="1:16" ht="23.25">
      <c r="A63" s="9"/>
      <c r="B63" s="88"/>
      <c r="C63" s="88"/>
      <c r="D63" s="88"/>
      <c r="E63" s="88"/>
      <c r="F63" s="88"/>
      <c r="G63" s="88"/>
      <c r="H63" s="89"/>
      <c r="I63" s="90"/>
      <c r="J63" s="91"/>
      <c r="K63" s="90"/>
      <c r="L63" s="88"/>
      <c r="M63" s="88"/>
      <c r="N63" s="88"/>
      <c r="O63" s="9"/>
    </row>
    <row r="64" spans="1:16" ht="23.25">
      <c r="B64" s="92"/>
      <c r="C64" s="92"/>
      <c r="D64" s="92"/>
      <c r="E64" s="92"/>
      <c r="F64" s="92"/>
      <c r="G64" s="92"/>
      <c r="H64" s="93"/>
      <c r="I64" s="94"/>
      <c r="J64" s="95"/>
      <c r="K64" s="94"/>
      <c r="L64" s="92"/>
      <c r="M64" s="92"/>
      <c r="N64" s="92"/>
      <c r="O64" s="9"/>
    </row>
  </sheetData>
  <sortState ref="A14:N53">
    <sortCondition descending="1" ref="K14:K53"/>
  </sortState>
  <pageMargins left="0.70866141732283472" right="0.70866141732283472" top="0.74803149606299213" bottom="0.74803149606299213" header="0.31496062992125984" footer="0.31496062992125984"/>
  <pageSetup paperSize="9" scale="3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Dossiers refusés</vt:lpstr>
      <vt:lpstr>Acceptés</vt:lpstr>
      <vt:lpstr>Acceptés!Zone_d_impression</vt:lpstr>
      <vt:lpstr>'Dossiers refusés'!Zone_d_impression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cp:lastPrinted>2015-10-06T10:39:04Z</cp:lastPrinted>
  <dcterms:created xsi:type="dcterms:W3CDTF">2012-10-31T15:43:15Z</dcterms:created>
  <dcterms:modified xsi:type="dcterms:W3CDTF">2015-10-06T10:39:05Z</dcterms:modified>
</cp:coreProperties>
</file>